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0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<sst xmlns="http://schemas.openxmlformats.org/spreadsheetml/2006/main" count="82" uniqueCount="46">
  <si>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</si>
  <si>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</si>
  <si>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</si>
  <si>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</si>
  <si>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</si>
  <si>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</si>
  <si>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</si>
  <si>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</si>
  <si>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</si>
  <si>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</si>
  <si>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</si>
  <si>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</si>
  <si>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</si>
  <si>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</si>
  <si>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</si>
  <si>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</si>
  <si>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</si>
  <si>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</si>
  <si>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</si>
  <si>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</si>
  <si>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</si>
  <si>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</si>
  <si>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</si>
  <si>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</si>
  <si>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</si>
  <si>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</si>
  <si>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</si>
  <si>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</si>
  <si>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</si>
  <si>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</si>
  <si>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都市ガス（㎥）</t>
  </si>
  <si>
    <t>プロパン（㎥）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</si>
  <si>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</si>
  <si>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</si>
  <si>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</si>
  <si>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</si>
  <si>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</si>
  <si>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</si>
  <si>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</si>
  <si>
    <t xml:space="preserve">×2.21 </t>
  </si>
  <si>
    <t>酒々井町環境家計簿（２０１２年度）</t>
  </si>
  <si>
    <t xml:space="preserve">×0.374 </t>
  </si>
  <si>
    <t>×2.49</t>
  </si>
  <si>
    <t xml:space="preserve">×2.32 </t>
  </si>
  <si>
    <t xml:space="preserve">×0.60 </t>
  </si>
  <si>
    <t>×6.00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</si>
</sst>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8.5"/>
      <name val="ＭＳ Ｐゴシック"/>
      <family val="3"/>
    </font>
    <font>
      <sz val="8.5"/>
      <name val="HGｺﾞｼｯｸE"/>
      <family val="3"/>
    </font>
    <font>
      <sz val="8.5"/>
      <name val="HGPｺﾞｼｯｸE"/>
      <family val="3"/>
    </font>
    <font>
      <sz val="10"/>
      <name val="ＭＳ ゴシック"/>
      <family val="3"/>
    </font>
    <font>
      <sz val="18.5"/>
      <name val="ＭＳ Ｐゴシック"/>
      <family val="3"/>
    </font>
    <font>
      <sz val="9.75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HGｺﾞｼｯｸE"/>
      <family val="3"/>
    </font>
    <font>
      <sz val="9"/>
      <name val="HGPｺﾞｼｯｸE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.25"/>
      <name val="HGｺﾞｼｯｸE"/>
      <family val="3"/>
    </font>
    <font>
      <sz val="8.25"/>
      <name val="HGPｺﾞｼｯｸE"/>
      <family val="3"/>
    </font>
    <font>
      <sz val="8.75"/>
      <name val="HGｺﾞｼｯｸE"/>
      <family val="3"/>
    </font>
    <font>
      <sz val="8.75"/>
      <name val="HGPｺﾞｼｯｸE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9.5"/>
      <name val="HGｺﾞｼｯｸE"/>
      <family val="3"/>
    </font>
    <font>
      <sz val="9.5"/>
      <name val="HGPｺﾞｼｯｸE"/>
      <family val="3"/>
    </font>
    <font>
      <b/>
      <sz val="24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176" fontId="0" fillId="2" borderId="0" xfId="21" applyNumberFormat="1" applyFill="1" applyBorder="1" applyAlignment="1" applyProtection="1">
      <alignment horizontal="left" vertical="center"/>
      <protection locked="0"/>
    </xf>
    <xf numFmtId="0" fontId="0" fillId="2" borderId="0" xfId="21" applyFill="1" applyAlignment="1" applyProtection="1">
      <alignment vertical="center"/>
      <protection locked="0"/>
    </xf>
    <xf numFmtId="177" fontId="7" fillId="2" borderId="1" xfId="21" applyNumberFormat="1" applyFont="1" applyFill="1" applyBorder="1" applyAlignment="1" applyProtection="1">
      <alignment horizontal="right" vertical="center"/>
      <protection locked="0"/>
    </xf>
    <xf numFmtId="0" fontId="5" fillId="2" borderId="0" xfId="21" applyFont="1" applyFill="1" applyAlignment="1" applyProtection="1">
      <alignment horizontal="left" vertical="distributed" wrapText="1" indent="1"/>
      <protection locked="0"/>
    </xf>
    <xf numFmtId="0" fontId="5" fillId="2" borderId="0" xfId="21" applyFont="1" applyFill="1" applyAlignment="1" applyProtection="1">
      <alignment vertical="center"/>
      <protection/>
    </xf>
    <xf numFmtId="0" fontId="7" fillId="2" borderId="0" xfId="21" applyFont="1" applyFill="1" applyBorder="1" applyAlignment="1" applyProtection="1">
      <alignment vertical="center"/>
      <protection locked="0"/>
    </xf>
    <xf numFmtId="0" fontId="7" fillId="2" borderId="0" xfId="21" applyFont="1" applyFill="1" applyBorder="1" applyAlignment="1" applyProtection="1">
      <alignment horizontal="center" vertical="center"/>
      <protection locked="0"/>
    </xf>
    <xf numFmtId="0" fontId="5" fillId="2" borderId="0" xfId="21" applyFont="1" applyFill="1" applyAlignment="1" applyProtection="1">
      <alignment vertical="center"/>
      <protection locked="0"/>
    </xf>
    <xf numFmtId="0" fontId="0" fillId="2" borderId="0" xfId="21" applyFill="1" applyAlignment="1" applyProtection="1">
      <alignment horizontal="center" vertical="center"/>
      <protection locked="0"/>
    </xf>
    <xf numFmtId="0" fontId="9" fillId="3" borderId="2" xfId="21" applyFont="1" applyFill="1" applyBorder="1" applyAlignment="1" applyProtection="1">
      <alignment horizontal="center" vertical="center"/>
      <protection/>
    </xf>
    <xf numFmtId="0" fontId="10" fillId="4" borderId="3" xfId="21" applyFont="1" applyFill="1" applyBorder="1" applyAlignment="1" applyProtection="1">
      <alignment horizontal="center" vertical="center"/>
      <protection/>
    </xf>
    <xf numFmtId="0" fontId="10" fillId="5" borderId="4" xfId="21" applyFont="1" applyFill="1" applyBorder="1" applyAlignment="1" applyProtection="1">
      <alignment horizontal="center" vertical="center"/>
      <protection/>
    </xf>
    <xf numFmtId="0" fontId="10" fillId="6" borderId="4" xfId="21" applyFont="1" applyFill="1" applyBorder="1" applyAlignment="1" applyProtection="1">
      <alignment horizontal="right" vertical="center"/>
      <protection/>
    </xf>
    <xf numFmtId="0" fontId="11" fillId="7" borderId="5" xfId="21" applyFont="1" applyFill="1" applyBorder="1" applyAlignment="1" applyProtection="1">
      <alignment horizontal="center" vertical="center"/>
      <protection/>
    </xf>
    <xf numFmtId="178" fontId="10" fillId="3" borderId="2" xfId="21" applyNumberFormat="1" applyFont="1" applyFill="1" applyBorder="1" applyAlignment="1" applyProtection="1">
      <alignment horizontal="center" vertical="center"/>
      <protection/>
    </xf>
    <xf numFmtId="179" fontId="12" fillId="2" borderId="6" xfId="17" applyNumberFormat="1" applyFont="1" applyFill="1" applyBorder="1" applyAlignment="1" applyProtection="1">
      <alignment horizontal="right" shrinkToFit="1"/>
      <protection locked="0"/>
    </xf>
    <xf numFmtId="179" fontId="12" fillId="2" borderId="4" xfId="17" applyNumberFormat="1" applyFont="1" applyFill="1" applyBorder="1" applyAlignment="1" applyProtection="1">
      <alignment horizontal="right" shrinkToFit="1"/>
      <protection locked="0"/>
    </xf>
    <xf numFmtId="179" fontId="12" fillId="2" borderId="5" xfId="17" applyNumberFormat="1" applyFont="1" applyFill="1" applyBorder="1" applyAlignment="1" applyProtection="1">
      <alignment horizontal="right" shrinkToFit="1"/>
      <protection locked="0"/>
    </xf>
    <xf numFmtId="178" fontId="10" fillId="3" borderId="7" xfId="21" applyNumberFormat="1" applyFont="1" applyFill="1" applyBorder="1" applyAlignment="1" applyProtection="1">
      <alignment horizontal="center" vertical="center"/>
      <protection/>
    </xf>
    <xf numFmtId="179" fontId="12" fillId="2" borderId="8" xfId="17" applyNumberFormat="1" applyFont="1" applyFill="1" applyBorder="1" applyAlignment="1" applyProtection="1">
      <alignment horizontal="right" shrinkToFit="1"/>
      <protection locked="0"/>
    </xf>
    <xf numFmtId="179" fontId="12" fillId="2" borderId="9" xfId="17" applyNumberFormat="1" applyFont="1" applyFill="1" applyBorder="1" applyAlignment="1" applyProtection="1">
      <alignment horizontal="right" shrinkToFit="1"/>
      <protection locked="0"/>
    </xf>
    <xf numFmtId="179" fontId="12" fillId="2" borderId="10" xfId="17" applyNumberFormat="1" applyFont="1" applyFill="1" applyBorder="1" applyAlignment="1" applyProtection="1">
      <alignment horizontal="right" shrinkToFit="1"/>
      <protection locked="0"/>
    </xf>
    <xf numFmtId="178" fontId="14" fillId="0" borderId="11" xfId="21" applyNumberFormat="1" applyFont="1" applyFill="1" applyBorder="1" applyAlignment="1" applyProtection="1">
      <alignment horizontal="center" vertical="center"/>
      <protection locked="0"/>
    </xf>
    <xf numFmtId="179" fontId="15" fillId="0" borderId="12" xfId="17" applyNumberFormat="1" applyFont="1" applyFill="1" applyBorder="1" applyAlignment="1" applyProtection="1">
      <alignment horizontal="right" shrinkToFit="1"/>
      <protection/>
    </xf>
    <xf numFmtId="179" fontId="15" fillId="0" borderId="13" xfId="17" applyNumberFormat="1" applyFont="1" applyFill="1" applyBorder="1" applyAlignment="1" applyProtection="1">
      <alignment horizontal="right" shrinkToFit="1"/>
      <protection/>
    </xf>
    <xf numFmtId="179" fontId="15" fillId="0" borderId="14" xfId="17" applyNumberFormat="1" applyFont="1" applyFill="1" applyBorder="1" applyAlignment="1" applyProtection="1">
      <alignment horizontal="right" shrinkToFit="1"/>
      <protection/>
    </xf>
    <xf numFmtId="178" fontId="17" fillId="0" borderId="11" xfId="21" applyNumberFormat="1" applyFont="1" applyFill="1" applyBorder="1" applyAlignment="1" applyProtection="1">
      <alignment horizontal="center" vertical="center" wrapText="1"/>
      <protection locked="0"/>
    </xf>
    <xf numFmtId="179" fontId="18" fillId="0" borderId="12" xfId="17" applyNumberFormat="1" applyFont="1" applyFill="1" applyBorder="1" applyAlignment="1" applyProtection="1">
      <alignment horizontal="right" shrinkToFit="1"/>
      <protection/>
    </xf>
    <xf numFmtId="179" fontId="18" fillId="0" borderId="14" xfId="17" applyNumberFormat="1" applyFont="1" applyFill="1" applyBorder="1" applyAlignment="1" applyProtection="1">
      <alignment horizontal="right" shrinkToFit="1"/>
      <protection/>
    </xf>
    <xf numFmtId="178" fontId="12" fillId="2" borderId="0" xfId="21" applyNumberFormat="1" applyFont="1" applyFill="1" applyBorder="1" applyAlignment="1" applyProtection="1">
      <alignment horizontal="left" vertical="center"/>
      <protection locked="0"/>
    </xf>
    <xf numFmtId="179" fontId="10" fillId="2" borderId="0" xfId="17" applyNumberFormat="1" applyFont="1" applyFill="1" applyBorder="1" applyAlignment="1" applyProtection="1">
      <alignment horizontal="right" vertical="center" shrinkToFit="1"/>
      <protection locked="0"/>
    </xf>
    <xf numFmtId="178" fontId="19" fillId="8" borderId="11" xfId="21" applyNumberFormat="1" applyFont="1" applyFill="1" applyBorder="1" applyAlignment="1" applyProtection="1">
      <alignment horizontal="center" vertical="center" wrapText="1"/>
      <protection locked="0"/>
    </xf>
    <xf numFmtId="179" fontId="15" fillId="8" borderId="15" xfId="17" applyNumberFormat="1" applyFont="1" applyFill="1" applyBorder="1" applyAlignment="1" applyProtection="1">
      <alignment horizontal="right" shrinkToFit="1"/>
      <protection/>
    </xf>
    <xf numFmtId="179" fontId="15" fillId="8" borderId="16" xfId="17" applyNumberFormat="1" applyFont="1" applyFill="1" applyBorder="1" applyAlignment="1" applyProtection="1">
      <alignment horizontal="right" shrinkToFit="1"/>
      <protection/>
    </xf>
    <xf numFmtId="179" fontId="15" fillId="8" borderId="12" xfId="17" applyNumberFormat="1" applyFont="1" applyFill="1" applyBorder="1" applyAlignment="1" applyProtection="1">
      <alignment horizontal="right" shrinkToFit="1"/>
      <protection/>
    </xf>
    <xf numFmtId="179" fontId="15" fillId="8" borderId="14" xfId="17" applyNumberFormat="1" applyFont="1" applyFill="1" applyBorder="1" applyAlignment="1" applyProtection="1">
      <alignment horizontal="right" shrinkToFit="1"/>
      <protection/>
    </xf>
    <xf numFmtId="0" fontId="5" fillId="0" borderId="0" xfId="21" applyFont="1" applyAlignment="1" applyProtection="1">
      <alignment vertical="center"/>
      <protection/>
    </xf>
    <xf numFmtId="179" fontId="13" fillId="2" borderId="0" xfId="17" applyNumberFormat="1" applyFont="1" applyFill="1" applyBorder="1" applyAlignment="1" applyProtection="1">
      <alignment horizontal="right" vertical="center" shrinkToFit="1"/>
      <protection/>
    </xf>
    <xf numFmtId="0" fontId="0" fillId="2" borderId="0" xfId="21" applyFill="1" applyAlignment="1" applyProtection="1">
      <alignment vertical="center"/>
      <protection/>
    </xf>
    <xf numFmtId="178" fontId="12" fillId="2" borderId="0" xfId="21" applyNumberFormat="1" applyFont="1" applyFill="1" applyBorder="1" applyAlignment="1" applyProtection="1">
      <alignment horizontal="left" vertical="center"/>
      <protection/>
    </xf>
    <xf numFmtId="0" fontId="20" fillId="2" borderId="0" xfId="21" applyFont="1" applyFill="1" applyBorder="1" applyAlignment="1" applyProtection="1">
      <alignment horizontal="center" vertical="center"/>
      <protection/>
    </xf>
    <xf numFmtId="0" fontId="0" fillId="2" borderId="0" xfId="21" applyFont="1" applyFill="1" applyAlignment="1" applyProtection="1">
      <alignment horizontal="center" vertical="center"/>
      <protection/>
    </xf>
    <xf numFmtId="0" fontId="20" fillId="2" borderId="17" xfId="21" applyFont="1" applyFill="1" applyBorder="1" applyAlignment="1" applyProtection="1">
      <alignment horizontal="right" wrapText="1"/>
      <protection/>
    </xf>
    <xf numFmtId="0" fontId="20" fillId="2" borderId="18" xfId="21" applyFont="1" applyFill="1" applyBorder="1" applyAlignment="1" applyProtection="1">
      <alignment horizontal="right" wrapText="1"/>
      <protection/>
    </xf>
    <xf numFmtId="0" fontId="20" fillId="2" borderId="19" xfId="21" applyFont="1" applyFill="1" applyBorder="1" applyAlignment="1" applyProtection="1">
      <alignment horizontal="right" wrapText="1"/>
      <protection/>
    </xf>
    <xf numFmtId="0" fontId="0" fillId="2" borderId="0" xfId="21" applyFill="1" applyBorder="1" applyAlignment="1" applyProtection="1">
      <alignment horizontal="center" vertical="center"/>
      <protection/>
    </xf>
    <xf numFmtId="0" fontId="0" fillId="2" borderId="0" xfId="21" applyFill="1" applyProtection="1">
      <alignment/>
      <protection locked="0"/>
    </xf>
    <xf numFmtId="179" fontId="5" fillId="2" borderId="20" xfId="0" applyNumberFormat="1" applyFont="1" applyFill="1" applyBorder="1" applyAlignment="1" applyProtection="1">
      <alignment horizontal="right" wrapText="1"/>
      <protection/>
    </xf>
    <xf numFmtId="180" fontId="21" fillId="2" borderId="20" xfId="0" applyNumberFormat="1" applyFont="1" applyFill="1" applyBorder="1" applyAlignment="1" applyProtection="1">
      <alignment horizontal="right" wrapText="1" shrinkToFit="1"/>
      <protection/>
    </xf>
    <xf numFmtId="180" fontId="21" fillId="2" borderId="20" xfId="0" applyNumberFormat="1" applyFont="1" applyFill="1" applyBorder="1" applyAlignment="1" applyProtection="1">
      <alignment horizontal="right" wrapText="1"/>
      <protection/>
    </xf>
    <xf numFmtId="180" fontId="5" fillId="2" borderId="20" xfId="0" applyNumberFormat="1" applyFont="1" applyFill="1" applyBorder="1" applyAlignment="1" applyProtection="1">
      <alignment horizontal="right" wrapText="1"/>
      <protection/>
    </xf>
    <xf numFmtId="0" fontId="0" fillId="0" borderId="0" xfId="21" applyBorder="1" applyAlignment="1" applyProtection="1">
      <alignment horizontal="center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23" fillId="9" borderId="5" xfId="21" applyFont="1" applyFill="1" applyBorder="1" applyAlignment="1" applyProtection="1">
      <alignment horizontal="center" vertical="center"/>
      <protection/>
    </xf>
    <xf numFmtId="0" fontId="5" fillId="2" borderId="0" xfId="21" applyFont="1" applyFill="1" applyBorder="1" applyAlignment="1" applyProtection="1">
      <alignment vertical="center"/>
      <protection/>
    </xf>
    <xf numFmtId="0" fontId="5" fillId="0" borderId="0" xfId="21" applyFont="1" applyBorder="1" applyAlignment="1" applyProtection="1">
      <alignment vertical="center"/>
      <protection/>
    </xf>
    <xf numFmtId="179" fontId="12" fillId="10" borderId="6" xfId="17" applyNumberFormat="1" applyFont="1" applyFill="1" applyBorder="1" applyAlignment="1" applyProtection="1">
      <alignment horizontal="right" shrinkToFit="1"/>
      <protection/>
    </xf>
    <xf numFmtId="179" fontId="12" fillId="10" borderId="8" xfId="17" applyNumberFormat="1" applyFont="1" applyFill="1" applyBorder="1" applyAlignment="1" applyProtection="1">
      <alignment horizontal="right" shrinkToFit="1"/>
      <protection/>
    </xf>
    <xf numFmtId="178" fontId="1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2" borderId="0" xfId="21" applyFont="1" applyFill="1" applyAlignment="1" applyProtection="1">
      <alignment horizontal="left" vertical="distributed" wrapText="1" indent="1"/>
      <protection/>
    </xf>
    <xf numFmtId="0" fontId="7" fillId="2" borderId="0" xfId="21" applyFont="1" applyFill="1" applyBorder="1" applyAlignment="1" applyProtection="1">
      <alignment vertical="center"/>
      <protection/>
    </xf>
    <xf numFmtId="0" fontId="7" fillId="2" borderId="0" xfId="21" applyFont="1" applyFill="1" applyBorder="1" applyAlignment="1" applyProtection="1">
      <alignment horizontal="center" vertical="center"/>
      <protection/>
    </xf>
    <xf numFmtId="0" fontId="0" fillId="2" borderId="0" xfId="21" applyFill="1" applyAlignment="1" applyProtection="1">
      <alignment horizontal="center" vertical="center"/>
      <protection/>
    </xf>
    <xf numFmtId="179" fontId="12" fillId="2" borderId="0" xfId="17" applyNumberFormat="1" applyFont="1" applyFill="1" applyBorder="1" applyAlignment="1" applyProtection="1">
      <alignment horizontal="right" shrinkToFit="1"/>
      <protection/>
    </xf>
    <xf numFmtId="179" fontId="27" fillId="2" borderId="2" xfId="17" applyNumberFormat="1" applyFont="1" applyFill="1" applyBorder="1" applyAlignment="1" applyProtection="1">
      <alignment horizontal="center" vertical="center" shrinkToFit="1"/>
      <protection/>
    </xf>
    <xf numFmtId="178" fontId="19" fillId="8" borderId="2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ill="1" applyBorder="1" applyAlignment="1" applyProtection="1">
      <alignment vertical="center"/>
      <protection/>
    </xf>
    <xf numFmtId="178" fontId="19" fillId="8" borderId="21" xfId="21" applyNumberFormat="1" applyFont="1" applyFill="1" applyBorder="1" applyAlignment="1" applyProtection="1">
      <alignment horizontal="center" vertical="center" wrapText="1"/>
      <protection/>
    </xf>
    <xf numFmtId="178" fontId="19" fillId="8" borderId="22" xfId="21" applyNumberFormat="1" applyFont="1" applyFill="1" applyBorder="1" applyAlignment="1" applyProtection="1">
      <alignment horizontal="center" vertical="center" wrapText="1"/>
      <protection/>
    </xf>
    <xf numFmtId="180" fontId="31" fillId="2" borderId="23" xfId="17" applyNumberFormat="1" applyFont="1" applyFill="1" applyBorder="1" applyAlignment="1" applyProtection="1">
      <alignment horizontal="right" shrinkToFit="1"/>
      <protection/>
    </xf>
    <xf numFmtId="180" fontId="31" fillId="2" borderId="6" xfId="17" applyNumberFormat="1" applyFont="1" applyFill="1" applyBorder="1" applyAlignment="1" applyProtection="1">
      <alignment horizontal="right" shrinkToFit="1"/>
      <protection/>
    </xf>
    <xf numFmtId="179" fontId="31" fillId="2" borderId="5" xfId="17" applyNumberFormat="1" applyFont="1" applyFill="1" applyBorder="1" applyAlignment="1" applyProtection="1">
      <alignment horizontal="right" shrinkToFit="1"/>
      <protection/>
    </xf>
    <xf numFmtId="179" fontId="32" fillId="8" borderId="3" xfId="17" applyNumberFormat="1" applyFont="1" applyFill="1" applyBorder="1" applyAlignment="1" applyProtection="1">
      <alignment horizontal="right" shrinkToFit="1"/>
      <protection/>
    </xf>
    <xf numFmtId="179" fontId="32" fillId="8" borderId="6" xfId="17" applyNumberFormat="1" applyFont="1" applyFill="1" applyBorder="1" applyAlignment="1" applyProtection="1">
      <alignment horizontal="right" shrinkToFit="1"/>
      <protection/>
    </xf>
    <xf numFmtId="179" fontId="32" fillId="8" borderId="5" xfId="17" applyNumberFormat="1" applyFont="1" applyFill="1" applyBorder="1" applyAlignment="1" applyProtection="1">
      <alignment horizontal="right" shrinkToFit="1"/>
      <protection/>
    </xf>
    <xf numFmtId="179" fontId="31" fillId="2" borderId="3" xfId="17" applyNumberFormat="1" applyFont="1" applyFill="1" applyBorder="1" applyAlignment="1" applyProtection="1">
      <alignment horizontal="right" shrinkToFit="1"/>
      <protection/>
    </xf>
    <xf numFmtId="179" fontId="31" fillId="2" borderId="6" xfId="17" applyNumberFormat="1" applyFont="1" applyFill="1" applyBorder="1" applyAlignment="1" applyProtection="1">
      <alignment horizontal="right" shrinkToFit="1"/>
      <protection/>
    </xf>
    <xf numFmtId="179" fontId="31" fillId="2" borderId="24" xfId="17" applyNumberFormat="1" applyFont="1" applyFill="1" applyBorder="1" applyAlignment="1" applyProtection="1">
      <alignment horizontal="right" shrinkToFit="1"/>
      <protection/>
    </xf>
    <xf numFmtId="179" fontId="32" fillId="8" borderId="25" xfId="17" applyNumberFormat="1" applyFont="1" applyFill="1" applyBorder="1" applyAlignment="1" applyProtection="1">
      <alignment horizontal="right" shrinkToFit="1"/>
      <protection/>
    </xf>
    <xf numFmtId="179" fontId="32" fillId="8" borderId="26" xfId="17" applyNumberFormat="1" applyFont="1" applyFill="1" applyBorder="1" applyAlignment="1" applyProtection="1">
      <alignment horizontal="right" shrinkToFit="1"/>
      <protection/>
    </xf>
    <xf numFmtId="179" fontId="32" fillId="0" borderId="22" xfId="17" applyNumberFormat="1" applyFont="1" applyFill="1" applyBorder="1" applyAlignment="1" applyProtection="1">
      <alignment horizontal="right" shrinkToFit="1"/>
      <protection/>
    </xf>
    <xf numFmtId="179" fontId="32" fillId="8" borderId="22" xfId="17" applyNumberFormat="1" applyFont="1" applyFill="1" applyBorder="1" applyAlignment="1" applyProtection="1">
      <alignment horizontal="right" shrinkToFit="1"/>
      <protection/>
    </xf>
    <xf numFmtId="180" fontId="5" fillId="2" borderId="27" xfId="0" applyNumberFormat="1" applyFont="1" applyFill="1" applyBorder="1" applyAlignment="1" applyProtection="1">
      <alignment horizontal="right" wrapText="1"/>
      <protection/>
    </xf>
    <xf numFmtId="0" fontId="20" fillId="2" borderId="27" xfId="21" applyFont="1" applyFill="1" applyBorder="1" applyAlignment="1" applyProtection="1">
      <alignment horizontal="right" wrapText="1"/>
      <protection/>
    </xf>
    <xf numFmtId="0" fontId="9" fillId="8" borderId="6" xfId="2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179" fontId="32" fillId="0" borderId="20" xfId="17" applyNumberFormat="1" applyFont="1" applyFill="1" applyBorder="1" applyAlignment="1" applyProtection="1">
      <alignment horizontal="right" shrinkToFit="1"/>
      <protection/>
    </xf>
    <xf numFmtId="0" fontId="10" fillId="5" borderId="2" xfId="21" applyFont="1" applyFill="1" applyBorder="1" applyAlignment="1" applyProtection="1">
      <alignment horizontal="center" vertical="center"/>
      <protection locked="0"/>
    </xf>
    <xf numFmtId="0" fontId="10" fillId="5" borderId="2" xfId="21" applyFont="1" applyFill="1" applyBorder="1" applyAlignment="1" applyProtection="1">
      <alignment horizontal="center" vertical="center"/>
      <protection/>
    </xf>
    <xf numFmtId="178" fontId="10" fillId="5" borderId="2" xfId="21" applyNumberFormat="1" applyFont="1" applyFill="1" applyBorder="1" applyAlignment="1" applyProtection="1">
      <alignment horizontal="center" vertical="center"/>
      <protection/>
    </xf>
    <xf numFmtId="179" fontId="12" fillId="0" borderId="2" xfId="17" applyNumberFormat="1" applyFont="1" applyFill="1" applyBorder="1" applyAlignment="1" applyProtection="1">
      <alignment horizontal="right" vertical="center" shrinkToFit="1"/>
      <protection locked="0"/>
    </xf>
    <xf numFmtId="179" fontId="12" fillId="2" borderId="2" xfId="17" applyNumberFormat="1" applyFont="1" applyFill="1" applyBorder="1" applyAlignment="1" applyProtection="1">
      <alignment horizontal="right" vertical="center" shrinkToFit="1"/>
      <protection locked="0"/>
    </xf>
    <xf numFmtId="179" fontId="12" fillId="2" borderId="2" xfId="17" applyNumberFormat="1" applyFont="1" applyFill="1" applyBorder="1" applyAlignment="1" applyProtection="1">
      <alignment horizontal="right" vertical="center" shrinkToFit="1"/>
      <protection/>
    </xf>
    <xf numFmtId="0" fontId="21" fillId="0" borderId="0" xfId="21" applyFont="1" applyFill="1" applyBorder="1" applyAlignment="1" applyProtection="1">
      <alignment horizontal="left" vertical="center" wrapText="1"/>
      <protection/>
    </xf>
    <xf numFmtId="0" fontId="20" fillId="3" borderId="20" xfId="21" applyFont="1" applyFill="1" applyBorder="1" applyAlignment="1" applyProtection="1">
      <alignment horizontal="center" vertical="center" wrapText="1"/>
      <protection/>
    </xf>
    <xf numFmtId="0" fontId="20" fillId="3" borderId="17" xfId="21" applyFont="1" applyFill="1" applyBorder="1" applyAlignment="1" applyProtection="1">
      <alignment horizontal="center" vertical="center" wrapText="1"/>
      <protection/>
    </xf>
    <xf numFmtId="0" fontId="20" fillId="3" borderId="19" xfId="21" applyFont="1" applyFill="1" applyBorder="1" applyAlignment="1" applyProtection="1">
      <alignment horizontal="center" vertical="center" wrapText="1"/>
      <protection/>
    </xf>
    <xf numFmtId="0" fontId="20" fillId="5" borderId="20" xfId="21" applyFont="1" applyFill="1" applyBorder="1" applyAlignment="1" applyProtection="1">
      <alignment horizontal="center" vertical="center" wrapText="1"/>
      <protection/>
    </xf>
    <xf numFmtId="0" fontId="20" fillId="5" borderId="17" xfId="21" applyFont="1" applyFill="1" applyBorder="1" applyAlignment="1" applyProtection="1">
      <alignment horizontal="center" vertical="center" wrapText="1"/>
      <protection/>
    </xf>
    <xf numFmtId="0" fontId="20" fillId="5" borderId="19" xfId="21" applyFont="1" applyFill="1" applyBorder="1" applyAlignment="1" applyProtection="1">
      <alignment horizontal="center" vertical="center" wrapText="1"/>
      <protection/>
    </xf>
    <xf numFmtId="0" fontId="0" fillId="2" borderId="13" xfId="21" applyFill="1" applyBorder="1" applyAlignment="1" applyProtection="1">
      <alignment horizontal="right" vertical="center"/>
      <protection/>
    </xf>
    <xf numFmtId="0" fontId="0" fillId="2" borderId="0" xfId="21" applyFill="1" applyBorder="1" applyAlignment="1" applyProtection="1">
      <alignment horizontal="right" vertical="center"/>
      <protection/>
    </xf>
    <xf numFmtId="0" fontId="22" fillId="3" borderId="0" xfId="21" applyFont="1" applyFill="1" applyBorder="1" applyAlignment="1" applyProtection="1">
      <alignment horizontal="center" vertical="center"/>
      <protection/>
    </xf>
    <xf numFmtId="0" fontId="20" fillId="4" borderId="20" xfId="21" applyFont="1" applyFill="1" applyBorder="1" applyAlignment="1" applyProtection="1">
      <alignment horizontal="center" vertical="center" wrapText="1"/>
      <protection/>
    </xf>
    <xf numFmtId="0" fontId="20" fillId="4" borderId="17" xfId="21" applyFont="1" applyFill="1" applyBorder="1" applyAlignment="1" applyProtection="1">
      <alignment horizontal="center" vertical="center" wrapText="1"/>
      <protection/>
    </xf>
    <xf numFmtId="0" fontId="20" fillId="4" borderId="19" xfId="21" applyFont="1" applyFill="1" applyBorder="1" applyAlignment="1" applyProtection="1">
      <alignment horizontal="center" vertical="center" wrapText="1"/>
      <protection/>
    </xf>
    <xf numFmtId="0" fontId="20" fillId="7" borderId="20" xfId="21" applyFont="1" applyFill="1" applyBorder="1" applyAlignment="1" applyProtection="1">
      <alignment horizontal="center" vertical="center" wrapText="1"/>
      <protection/>
    </xf>
    <xf numFmtId="0" fontId="20" fillId="7" borderId="17" xfId="21" applyFont="1" applyFill="1" applyBorder="1" applyAlignment="1" applyProtection="1">
      <alignment horizontal="center" vertical="center" wrapText="1"/>
      <protection/>
    </xf>
    <xf numFmtId="0" fontId="20" fillId="7" borderId="19" xfId="21" applyFont="1" applyFill="1" applyBorder="1" applyAlignment="1" applyProtection="1">
      <alignment horizontal="center" vertical="center" wrapText="1"/>
      <protection/>
    </xf>
    <xf numFmtId="0" fontId="3" fillId="2" borderId="0" xfId="21" applyFont="1" applyFill="1" applyAlignment="1" applyProtection="1">
      <alignment horizontal="left" vertical="top" wrapText="1" indent="1"/>
      <protection/>
    </xf>
    <xf numFmtId="0" fontId="3" fillId="2" borderId="0" xfId="21" applyFont="1" applyFill="1" applyAlignment="1" applyProtection="1">
      <alignment horizontal="left" vertical="top" indent="1"/>
      <protection/>
    </xf>
    <xf numFmtId="0" fontId="46" fillId="2" borderId="0" xfId="21" applyFont="1" applyFill="1" applyAlignment="1" applyProtection="1">
      <alignment horizontal="left" vertical="center"/>
      <protection/>
    </xf>
    <xf numFmtId="0" fontId="5" fillId="2" borderId="0" xfId="21" applyFont="1" applyFill="1" applyAlignment="1" applyProtection="1">
      <alignment horizontal="left" vertical="center"/>
      <protection/>
    </xf>
    <xf numFmtId="0" fontId="0" fillId="0" borderId="28" xfId="21" applyFont="1" applyBorder="1" applyAlignment="1" applyProtection="1">
      <alignment horizontal="left" vertical="top" wrapText="1"/>
      <protection/>
    </xf>
    <xf numFmtId="0" fontId="0" fillId="0" borderId="28" xfId="21" applyBorder="1" applyAlignment="1" applyProtection="1">
      <alignment horizontal="left" vertical="top"/>
      <protection/>
    </xf>
    <xf numFmtId="0" fontId="0" fillId="0" borderId="0" xfId="21" applyBorder="1" applyAlignment="1" applyProtection="1">
      <alignment horizontal="left" vertical="top"/>
      <protection/>
    </xf>
    <xf numFmtId="0" fontId="6" fillId="2" borderId="29" xfId="21" applyFont="1" applyFill="1" applyBorder="1" applyAlignment="1" applyProtection="1">
      <alignment horizontal="center" vertical="center"/>
      <protection/>
    </xf>
    <xf numFmtId="0" fontId="6" fillId="2" borderId="13" xfId="21" applyFont="1" applyFill="1" applyBorder="1" applyAlignment="1" applyProtection="1">
      <alignment horizontal="center" vertical="center"/>
      <protection/>
    </xf>
    <xf numFmtId="0" fontId="5" fillId="6" borderId="0" xfId="21" applyFont="1" applyFill="1" applyAlignment="1" applyProtection="1">
      <alignment horizontal="left" vertical="distributed" wrapText="1" indent="1"/>
      <protection/>
    </xf>
    <xf numFmtId="0" fontId="46" fillId="2" borderId="0" xfId="21" applyFont="1" applyFill="1" applyAlignment="1" applyProtection="1">
      <alignment horizontal="center" vertical="center"/>
      <protection/>
    </xf>
    <xf numFmtId="0" fontId="0" fillId="0" borderId="0" xfId="21" applyBorder="1" applyAlignment="1" applyProtection="1">
      <alignment horizontal="center"/>
      <protection/>
    </xf>
    <xf numFmtId="178" fontId="10" fillId="3" borderId="30" xfId="21" applyNumberFormat="1" applyFont="1" applyFill="1" applyBorder="1" applyAlignment="1" applyProtection="1">
      <alignment horizontal="center" vertical="center"/>
      <protection/>
    </xf>
    <xf numFmtId="178" fontId="10" fillId="3" borderId="31" xfId="21" applyNumberFormat="1" applyFont="1" applyFill="1" applyBorder="1" applyAlignment="1" applyProtection="1">
      <alignment horizontal="center" vertical="center"/>
      <protection/>
    </xf>
    <xf numFmtId="178" fontId="10" fillId="3" borderId="7" xfId="21" applyNumberFormat="1" applyFont="1" applyFill="1" applyBorder="1" applyAlignment="1" applyProtection="1">
      <alignment horizontal="center" vertical="center"/>
      <protection/>
    </xf>
    <xf numFmtId="178" fontId="10" fillId="3" borderId="32" xfId="21" applyNumberFormat="1" applyFont="1" applyFill="1" applyBorder="1" applyAlignment="1" applyProtection="1">
      <alignment horizontal="center" vertical="center"/>
      <protection/>
    </xf>
    <xf numFmtId="178" fontId="10" fillId="3" borderId="2" xfId="21" applyNumberFormat="1" applyFont="1" applyFill="1" applyBorder="1" applyAlignment="1" applyProtection="1">
      <alignment horizontal="center" vertical="center"/>
      <protection/>
    </xf>
    <xf numFmtId="178" fontId="10" fillId="3" borderId="21" xfId="21" applyNumberFormat="1" applyFont="1" applyFill="1" applyBorder="1" applyAlignment="1" applyProtection="1">
      <alignment horizontal="center" vertical="center"/>
      <protection/>
    </xf>
    <xf numFmtId="178" fontId="14" fillId="0" borderId="20" xfId="21" applyNumberFormat="1" applyFont="1" applyFill="1" applyBorder="1" applyAlignment="1" applyProtection="1">
      <alignment horizontal="center" vertical="center"/>
      <protection/>
    </xf>
    <xf numFmtId="178" fontId="14" fillId="0" borderId="19" xfId="21" applyNumberFormat="1" applyFont="1" applyFill="1" applyBorder="1" applyAlignment="1" applyProtection="1">
      <alignment horizontal="center" vertical="center"/>
      <protection/>
    </xf>
    <xf numFmtId="0" fontId="3" fillId="8" borderId="33" xfId="21" applyFont="1" applyFill="1" applyBorder="1" applyAlignment="1" applyProtection="1">
      <alignment horizontal="center" vertical="center" wrapText="1"/>
      <protection/>
    </xf>
    <xf numFmtId="0" fontId="3" fillId="8" borderId="34" xfId="21" applyFont="1" applyFill="1" applyBorder="1" applyAlignment="1" applyProtection="1">
      <alignment horizontal="center" vertical="center" wrapText="1"/>
      <protection/>
    </xf>
    <xf numFmtId="0" fontId="3" fillId="8" borderId="27" xfId="21" applyFont="1" applyFill="1" applyBorder="1" applyAlignment="1" applyProtection="1">
      <alignment horizontal="center" vertical="center" wrapText="1"/>
      <protection/>
    </xf>
    <xf numFmtId="0" fontId="3" fillId="8" borderId="35" xfId="21" applyFont="1" applyFill="1" applyBorder="1" applyAlignment="1" applyProtection="1">
      <alignment horizontal="center" vertical="center" wrapText="1"/>
      <protection/>
    </xf>
    <xf numFmtId="0" fontId="3" fillId="8" borderId="36" xfId="21" applyFont="1" applyFill="1" applyBorder="1" applyAlignment="1" applyProtection="1">
      <alignment horizontal="center" vertical="center" wrapText="1"/>
      <protection/>
    </xf>
    <xf numFmtId="0" fontId="3" fillId="8" borderId="37" xfId="21" applyFont="1" applyFill="1" applyBorder="1" applyAlignment="1" applyProtection="1">
      <alignment horizontal="center" vertical="center" wrapText="1"/>
      <protection/>
    </xf>
    <xf numFmtId="179" fontId="30" fillId="2" borderId="33" xfId="0" applyNumberFormat="1" applyFont="1" applyFill="1" applyBorder="1" applyAlignment="1" applyProtection="1">
      <alignment horizontal="center" wrapText="1"/>
      <protection/>
    </xf>
    <xf numFmtId="179" fontId="30" fillId="2" borderId="28" xfId="0" applyNumberFormat="1" applyFont="1" applyFill="1" applyBorder="1" applyAlignment="1" applyProtection="1">
      <alignment horizontal="center" wrapText="1"/>
      <protection/>
    </xf>
    <xf numFmtId="179" fontId="30" fillId="2" borderId="34" xfId="0" applyNumberFormat="1" applyFont="1" applyFill="1" applyBorder="1" applyAlignment="1" applyProtection="1">
      <alignment horizontal="center" wrapText="1"/>
      <protection/>
    </xf>
    <xf numFmtId="179" fontId="30" fillId="2" borderId="27" xfId="0" applyNumberFormat="1" applyFont="1" applyFill="1" applyBorder="1" applyAlignment="1" applyProtection="1">
      <alignment horizontal="center" wrapText="1"/>
      <protection/>
    </xf>
    <xf numFmtId="179" fontId="30" fillId="2" borderId="0" xfId="0" applyNumberFormat="1" applyFont="1" applyFill="1" applyBorder="1" applyAlignment="1" applyProtection="1">
      <alignment horizontal="center" wrapText="1"/>
      <protection/>
    </xf>
    <xf numFmtId="179" fontId="30" fillId="2" borderId="35" xfId="0" applyNumberFormat="1" applyFont="1" applyFill="1" applyBorder="1" applyAlignment="1" applyProtection="1">
      <alignment horizontal="center" wrapText="1"/>
      <protection/>
    </xf>
    <xf numFmtId="0" fontId="5" fillId="2" borderId="36" xfId="21" applyFont="1" applyFill="1" applyBorder="1" applyAlignment="1" applyProtection="1">
      <alignment horizontal="center" wrapText="1"/>
      <protection/>
    </xf>
    <xf numFmtId="0" fontId="5" fillId="2" borderId="18" xfId="21" applyFont="1" applyFill="1" applyBorder="1" applyAlignment="1" applyProtection="1">
      <alignment horizontal="center" wrapText="1"/>
      <protection/>
    </xf>
    <xf numFmtId="0" fontId="5" fillId="2" borderId="37" xfId="21" applyFont="1" applyFill="1" applyBorder="1" applyAlignment="1" applyProtection="1">
      <alignment horizontal="center" wrapText="1"/>
      <protection/>
    </xf>
    <xf numFmtId="0" fontId="3" fillId="9" borderId="33" xfId="21" applyFont="1" applyFill="1" applyBorder="1" applyAlignment="1" applyProtection="1">
      <alignment horizontal="center" vertical="center" wrapText="1"/>
      <protection/>
    </xf>
    <xf numFmtId="0" fontId="3" fillId="9" borderId="34" xfId="21" applyFont="1" applyFill="1" applyBorder="1" applyAlignment="1" applyProtection="1">
      <alignment horizontal="center" vertical="center" wrapText="1"/>
      <protection/>
    </xf>
    <xf numFmtId="0" fontId="3" fillId="9" borderId="27" xfId="21" applyFont="1" applyFill="1" applyBorder="1" applyAlignment="1" applyProtection="1">
      <alignment horizontal="center" vertical="center" wrapText="1"/>
      <protection/>
    </xf>
    <xf numFmtId="0" fontId="3" fillId="9" borderId="35" xfId="21" applyFont="1" applyFill="1" applyBorder="1" applyAlignment="1" applyProtection="1">
      <alignment horizontal="center" vertical="center" wrapText="1"/>
      <protection/>
    </xf>
    <xf numFmtId="0" fontId="3" fillId="9" borderId="36" xfId="21" applyFont="1" applyFill="1" applyBorder="1" applyAlignment="1" applyProtection="1">
      <alignment horizontal="center" vertical="center" wrapText="1"/>
      <protection/>
    </xf>
    <xf numFmtId="0" fontId="3" fillId="9" borderId="37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月別CO2排出量</a:t>
            </a:r>
          </a:p>
        </c:rich>
      </c:tx>
      <c:layout>
        <c:manualLayout>
          <c:xMode val="factor"/>
          <c:yMode val="factor"/>
          <c:x val="-0.035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2195"/>
          <c:w val="0.796"/>
          <c:h val="0.727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Pt>
            <c:idx val="12"/>
            <c:spPr>
              <a:solidFill>
                <a:srgbClr val="00FF00"/>
              </a:solidFill>
            </c:spPr>
          </c:dPt>
          <c:dPt>
            <c:idx val="14"/>
            <c:spPr>
              <a:solidFill>
                <a:srgbClr val="FFCC00"/>
              </a:solidFill>
            </c:spPr>
          </c:dPt>
          <c:dPt>
            <c:idx val="16"/>
            <c:spPr>
              <a:solidFill>
                <a:srgbClr val="FF99CC"/>
              </a:solidFill>
            </c:spPr>
          </c:dPt>
          <c:dPt>
            <c:idx val="18"/>
            <c:spPr>
              <a:solidFill>
                <a:srgbClr val="99CCFF"/>
              </a:solidFill>
            </c:spPr>
          </c:dPt>
          <c:dPt>
            <c:idx val="20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17116808"/>
        <c:axId val="19833545"/>
      </c:bar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16808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44284178"/>
        <c:axId val="63013283"/>
      </c:bar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284178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248636"/>
        <c:axId val="3802269"/>
      </c:bar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48636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34220422"/>
        <c:axId val="39548343"/>
      </c:bar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22042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年間ＣＯ２排出量比率</a:t>
            </a:r>
          </a:p>
        </c:rich>
      </c:tx>
      <c:layout>
        <c:manualLayout>
          <c:xMode val="factor"/>
          <c:yMode val="factor"/>
          <c:x val="-0.23825"/>
          <c:y val="0.05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75"/>
          <c:w val="0.56975"/>
          <c:h val="0.3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20390768"/>
        <c:axId val="49299185"/>
      </c:bar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039076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41039482"/>
        <c:axId val="33811019"/>
      </c:bar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039482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view="pageBreakPreview" zoomScale="65" zoomScaleNormal="75" zoomScaleSheetLayoutView="65" workbookViewId="0" topLeftCell="A1">
      <selection activeCell="J13" sqref="J13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111" t="s">
        <v>22</v>
      </c>
      <c r="B1" s="112"/>
      <c r="C1" s="112"/>
      <c r="D1" s="112"/>
      <c r="E1" s="112"/>
      <c r="F1" s="112"/>
      <c r="G1" s="113" t="s">
        <v>40</v>
      </c>
      <c r="H1" s="113"/>
      <c r="I1" s="113"/>
      <c r="J1" s="113"/>
      <c r="K1" s="113"/>
      <c r="L1" s="113"/>
      <c r="M1" s="113"/>
      <c r="N1" s="113"/>
      <c r="O1" s="113"/>
    </row>
    <row r="2" spans="1:15" ht="48.75" customHeight="1" thickBo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"/>
      <c r="N2" s="1"/>
      <c r="O2" s="1"/>
    </row>
    <row r="3" spans="1:15" ht="4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18" t="s">
        <v>2</v>
      </c>
      <c r="N3" s="119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114" t="s">
        <v>3</v>
      </c>
      <c r="B5" s="114"/>
      <c r="C5" s="114"/>
      <c r="D5" s="114"/>
      <c r="E5" s="114"/>
      <c r="F5" s="114"/>
      <c r="G5" s="114"/>
      <c r="H5" s="114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86" t="s">
        <v>30</v>
      </c>
      <c r="E7" s="86" t="s">
        <v>31</v>
      </c>
      <c r="F7" s="13" t="s">
        <v>5</v>
      </c>
      <c r="G7" s="14" t="s">
        <v>6</v>
      </c>
      <c r="H7" s="9"/>
      <c r="I7" s="89"/>
      <c r="J7" s="90" t="s">
        <v>7</v>
      </c>
      <c r="K7" s="90" t="s">
        <v>8</v>
      </c>
      <c r="L7" s="90" t="s">
        <v>9</v>
      </c>
      <c r="M7" s="90" t="s">
        <v>10</v>
      </c>
      <c r="N7" s="90" t="s">
        <v>11</v>
      </c>
      <c r="O7" s="90" t="s">
        <v>12</v>
      </c>
    </row>
    <row r="8" spans="1:15" ht="22.5" customHeight="1">
      <c r="A8" s="15">
        <v>4</v>
      </c>
      <c r="B8" s="16"/>
      <c r="C8" s="57">
        <f aca="true" t="shared" si="0" ref="C8:C18">O8</f>
      </c>
      <c r="D8" s="16"/>
      <c r="E8" s="16"/>
      <c r="F8" s="17"/>
      <c r="G8" s="18"/>
      <c r="H8" s="9"/>
      <c r="I8" s="91">
        <v>4</v>
      </c>
      <c r="J8" s="93"/>
      <c r="K8" s="92"/>
      <c r="L8" s="92"/>
      <c r="M8" s="92"/>
      <c r="N8" s="92"/>
      <c r="O8" s="94">
        <f>IF(SUM(J8:N8)=0,"",SUM(J8:N8))</f>
      </c>
    </row>
    <row r="9" spans="1:15" ht="22.5" customHeight="1">
      <c r="A9" s="15">
        <v>5</v>
      </c>
      <c r="B9" s="16"/>
      <c r="C9" s="57">
        <f t="shared" si="0"/>
      </c>
      <c r="D9" s="16"/>
      <c r="E9" s="16"/>
      <c r="F9" s="17"/>
      <c r="G9" s="18"/>
      <c r="H9" s="9"/>
      <c r="I9" s="91">
        <v>5</v>
      </c>
      <c r="J9" s="93"/>
      <c r="K9" s="93"/>
      <c r="L9" s="93"/>
      <c r="M9" s="93"/>
      <c r="N9" s="93"/>
      <c r="O9" s="94">
        <f>IF(SUM(J9:N9)=0,"",SUM(J9:N9))</f>
      </c>
    </row>
    <row r="10" spans="1:15" ht="22.5" customHeight="1">
      <c r="A10" s="15">
        <v>6</v>
      </c>
      <c r="B10" s="16"/>
      <c r="C10" s="57">
        <f t="shared" si="0"/>
      </c>
      <c r="D10" s="16"/>
      <c r="E10" s="16"/>
      <c r="F10" s="17"/>
      <c r="G10" s="18"/>
      <c r="H10" s="9"/>
      <c r="I10" s="91">
        <v>6</v>
      </c>
      <c r="J10" s="93"/>
      <c r="K10" s="93"/>
      <c r="L10" s="93"/>
      <c r="M10" s="93"/>
      <c r="N10" s="93"/>
      <c r="O10" s="94">
        <f aca="true" t="shared" si="1" ref="O10:O19">IF(SUM(J10:N10)=0,"",SUM(J10:N10))</f>
      </c>
    </row>
    <row r="11" spans="1:15" ht="22.5" customHeight="1">
      <c r="A11" s="15">
        <v>7</v>
      </c>
      <c r="B11" s="16"/>
      <c r="C11" s="57">
        <f t="shared" si="0"/>
      </c>
      <c r="D11" s="16"/>
      <c r="E11" s="16"/>
      <c r="F11" s="17"/>
      <c r="G11" s="18"/>
      <c r="H11" s="9"/>
      <c r="I11" s="91">
        <v>7</v>
      </c>
      <c r="J11" s="93"/>
      <c r="K11" s="93"/>
      <c r="L11" s="93"/>
      <c r="M11" s="93"/>
      <c r="N11" s="93"/>
      <c r="O11" s="94">
        <f t="shared" si="1"/>
      </c>
    </row>
    <row r="12" spans="1:15" ht="22.5" customHeight="1">
      <c r="A12" s="15">
        <v>8</v>
      </c>
      <c r="B12" s="16"/>
      <c r="C12" s="57">
        <f t="shared" si="0"/>
      </c>
      <c r="D12" s="16"/>
      <c r="E12" s="16"/>
      <c r="F12" s="17"/>
      <c r="G12" s="18"/>
      <c r="H12" s="9"/>
      <c r="I12" s="91">
        <v>8</v>
      </c>
      <c r="J12" s="93"/>
      <c r="K12" s="93"/>
      <c r="L12" s="93"/>
      <c r="M12" s="93"/>
      <c r="N12" s="93"/>
      <c r="O12" s="94">
        <f t="shared" si="1"/>
      </c>
    </row>
    <row r="13" spans="1:15" ht="22.5" customHeight="1">
      <c r="A13" s="15">
        <v>9</v>
      </c>
      <c r="B13" s="16"/>
      <c r="C13" s="57">
        <f t="shared" si="0"/>
      </c>
      <c r="D13" s="16"/>
      <c r="E13" s="16"/>
      <c r="F13" s="17"/>
      <c r="G13" s="18"/>
      <c r="H13" s="9"/>
      <c r="I13" s="91">
        <v>9</v>
      </c>
      <c r="J13" s="93"/>
      <c r="K13" s="93"/>
      <c r="L13" s="93"/>
      <c r="M13" s="93"/>
      <c r="N13" s="93"/>
      <c r="O13" s="94">
        <f t="shared" si="1"/>
      </c>
    </row>
    <row r="14" spans="1:15" ht="22.5" customHeight="1">
      <c r="A14" s="15">
        <v>10</v>
      </c>
      <c r="B14" s="16"/>
      <c r="C14" s="57">
        <f t="shared" si="0"/>
      </c>
      <c r="D14" s="16"/>
      <c r="E14" s="16"/>
      <c r="F14" s="17"/>
      <c r="G14" s="18"/>
      <c r="H14" s="9"/>
      <c r="I14" s="91">
        <v>10</v>
      </c>
      <c r="J14" s="93"/>
      <c r="K14" s="93"/>
      <c r="L14" s="93"/>
      <c r="M14" s="93"/>
      <c r="N14" s="93"/>
      <c r="O14" s="94">
        <f t="shared" si="1"/>
      </c>
    </row>
    <row r="15" spans="1:15" ht="22.5" customHeight="1">
      <c r="A15" s="15">
        <v>11</v>
      </c>
      <c r="B15" s="16"/>
      <c r="C15" s="57">
        <f t="shared" si="0"/>
      </c>
      <c r="D15" s="16"/>
      <c r="E15" s="16"/>
      <c r="F15" s="17"/>
      <c r="G15" s="18"/>
      <c r="H15" s="9"/>
      <c r="I15" s="91">
        <v>11</v>
      </c>
      <c r="J15" s="93"/>
      <c r="K15" s="93"/>
      <c r="L15" s="93"/>
      <c r="M15" s="93"/>
      <c r="N15" s="93"/>
      <c r="O15" s="94">
        <f t="shared" si="1"/>
      </c>
    </row>
    <row r="16" spans="1:15" ht="22.5" customHeight="1">
      <c r="A16" s="15">
        <v>12</v>
      </c>
      <c r="B16" s="16"/>
      <c r="C16" s="57">
        <f t="shared" si="0"/>
      </c>
      <c r="D16" s="16"/>
      <c r="E16" s="16"/>
      <c r="F16" s="17"/>
      <c r="G16" s="18"/>
      <c r="H16" s="9"/>
      <c r="I16" s="91">
        <v>12</v>
      </c>
      <c r="J16" s="93"/>
      <c r="K16" s="93"/>
      <c r="L16" s="93"/>
      <c r="M16" s="93"/>
      <c r="N16" s="93"/>
      <c r="O16" s="94">
        <f t="shared" si="1"/>
      </c>
    </row>
    <row r="17" spans="1:15" ht="22.5" customHeight="1">
      <c r="A17" s="15">
        <v>1</v>
      </c>
      <c r="B17" s="16"/>
      <c r="C17" s="57">
        <f t="shared" si="0"/>
      </c>
      <c r="D17" s="16"/>
      <c r="E17" s="16"/>
      <c r="F17" s="17"/>
      <c r="G17" s="18"/>
      <c r="H17" s="9"/>
      <c r="I17" s="91">
        <v>1</v>
      </c>
      <c r="J17" s="93"/>
      <c r="K17" s="93"/>
      <c r="L17" s="93"/>
      <c r="M17" s="93"/>
      <c r="N17" s="93"/>
      <c r="O17" s="94">
        <f t="shared" si="1"/>
      </c>
    </row>
    <row r="18" spans="1:15" ht="22.5" customHeight="1">
      <c r="A18" s="15">
        <v>2</v>
      </c>
      <c r="B18" s="16"/>
      <c r="C18" s="57">
        <f t="shared" si="0"/>
      </c>
      <c r="D18" s="16"/>
      <c r="E18" s="16"/>
      <c r="F18" s="17"/>
      <c r="G18" s="18"/>
      <c r="H18" s="9"/>
      <c r="I18" s="91">
        <v>2</v>
      </c>
      <c r="J18" s="93"/>
      <c r="K18" s="93"/>
      <c r="L18" s="93"/>
      <c r="M18" s="93"/>
      <c r="N18" s="93"/>
      <c r="O18" s="94">
        <f t="shared" si="1"/>
      </c>
    </row>
    <row r="19" spans="1:15" ht="22.5" customHeight="1" thickBot="1">
      <c r="A19" s="19">
        <v>3</v>
      </c>
      <c r="B19" s="20"/>
      <c r="C19" s="58">
        <f>O19</f>
      </c>
      <c r="D19" s="20"/>
      <c r="E19" s="20"/>
      <c r="F19" s="21"/>
      <c r="G19" s="22"/>
      <c r="H19" s="9"/>
      <c r="I19" s="91">
        <v>3</v>
      </c>
      <c r="J19" s="93"/>
      <c r="K19" s="93"/>
      <c r="L19" s="93"/>
      <c r="M19" s="93"/>
      <c r="N19" s="93"/>
      <c r="O19" s="94">
        <f t="shared" si="1"/>
      </c>
    </row>
    <row r="20" spans="1:15" ht="26.25" customHeight="1" thickBot="1">
      <c r="A20" s="23" t="s">
        <v>13</v>
      </c>
      <c r="B20" s="24">
        <f aca="true" t="shared" si="2" ref="B20:G20">SUM(B8:B19)</f>
        <v>0</v>
      </c>
      <c r="C20" s="24">
        <f t="shared" si="2"/>
        <v>0</v>
      </c>
      <c r="D20" s="24">
        <f t="shared" si="2"/>
        <v>0</v>
      </c>
      <c r="E20" s="24">
        <f t="shared" si="2"/>
        <v>0</v>
      </c>
      <c r="F20" s="25">
        <f t="shared" si="2"/>
        <v>0</v>
      </c>
      <c r="G20" s="26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27" t="s">
        <v>14</v>
      </c>
      <c r="B21" s="28" t="s">
        <v>41</v>
      </c>
      <c r="C21" s="28" t="s">
        <v>44</v>
      </c>
      <c r="D21" s="28" t="s">
        <v>39</v>
      </c>
      <c r="E21" s="28" t="s">
        <v>45</v>
      </c>
      <c r="F21" s="28" t="s">
        <v>42</v>
      </c>
      <c r="G21" s="29" t="s">
        <v>43</v>
      </c>
      <c r="H21" s="9"/>
      <c r="I21" s="30"/>
      <c r="J21" s="31"/>
      <c r="K21" s="31"/>
      <c r="L21" s="31"/>
      <c r="M21" s="31"/>
      <c r="N21" s="31"/>
      <c r="O21" s="31"/>
    </row>
    <row r="22" spans="1:15" ht="26.25" customHeight="1" thickBot="1">
      <c r="A22" s="32" t="s">
        <v>15</v>
      </c>
      <c r="B22" s="33">
        <f>B20*0.324</f>
        <v>0</v>
      </c>
      <c r="C22" s="34">
        <f>C20*0.6</f>
        <v>0</v>
      </c>
      <c r="D22" s="35">
        <f>D20*2.21</f>
        <v>0</v>
      </c>
      <c r="E22" s="35">
        <f>E20*2.2</f>
        <v>0</v>
      </c>
      <c r="F22" s="35">
        <f>F20*2.5</f>
        <v>0</v>
      </c>
      <c r="G22" s="36">
        <f>G20*2.3</f>
        <v>0</v>
      </c>
      <c r="H22" s="9"/>
      <c r="I22" s="37" t="s">
        <v>16</v>
      </c>
      <c r="J22" s="38"/>
      <c r="K22" s="38"/>
      <c r="L22" s="38"/>
      <c r="M22" s="38"/>
      <c r="N22" s="38"/>
      <c r="O22" s="38"/>
    </row>
    <row r="23" spans="1:15" ht="11.25" customHeight="1">
      <c r="A23" s="115" t="s">
        <v>32</v>
      </c>
      <c r="B23" s="116"/>
      <c r="C23" s="116"/>
      <c r="D23" s="116"/>
      <c r="E23" s="116"/>
      <c r="F23" s="116"/>
      <c r="G23" s="116"/>
      <c r="H23" s="9"/>
      <c r="I23" s="40"/>
      <c r="J23" s="38"/>
      <c r="K23" s="38"/>
      <c r="L23" s="38"/>
      <c r="M23" s="38"/>
      <c r="N23" s="38"/>
      <c r="O23" s="38"/>
    </row>
    <row r="24" spans="1:15" ht="11.25" customHeight="1" thickBot="1">
      <c r="A24" s="117"/>
      <c r="B24" s="117"/>
      <c r="C24" s="117"/>
      <c r="D24" s="117"/>
      <c r="E24" s="117"/>
      <c r="F24" s="117"/>
      <c r="G24" s="117"/>
      <c r="H24" s="9"/>
      <c r="I24" s="41"/>
      <c r="J24" s="42"/>
      <c r="K24" s="42"/>
      <c r="L24" s="42"/>
      <c r="M24" s="39"/>
      <c r="N24" s="39"/>
      <c r="O24" s="39"/>
    </row>
    <row r="25" spans="1:15" ht="33.75" customHeight="1">
      <c r="A25" s="105" t="s">
        <v>37</v>
      </c>
      <c r="B25" s="48">
        <f>B22</f>
        <v>0</v>
      </c>
      <c r="C25" s="96" t="s">
        <v>36</v>
      </c>
      <c r="D25" s="49" t="str">
        <f>IF(O3=0,"家族人数を記入してください",B22/3)</f>
        <v>家族人数を記入してください</v>
      </c>
      <c r="E25" s="108" t="s">
        <v>33</v>
      </c>
      <c r="F25" s="51">
        <f>B22/12</f>
        <v>0</v>
      </c>
      <c r="G25" s="84"/>
      <c r="H25" s="9"/>
      <c r="I25" s="104" t="s">
        <v>17</v>
      </c>
      <c r="J25" s="104"/>
      <c r="K25" s="104"/>
      <c r="L25" s="104"/>
      <c r="M25" s="104"/>
      <c r="N25" s="104"/>
      <c r="O25" s="104"/>
    </row>
    <row r="26" spans="1:15" ht="14.25" customHeight="1">
      <c r="A26" s="106"/>
      <c r="B26" s="43" t="s">
        <v>18</v>
      </c>
      <c r="C26" s="97"/>
      <c r="D26" s="43" t="s">
        <v>19</v>
      </c>
      <c r="E26" s="109"/>
      <c r="F26" s="43" t="s">
        <v>19</v>
      </c>
      <c r="G26" s="85"/>
      <c r="H26" s="9"/>
      <c r="I26" s="104"/>
      <c r="J26" s="104"/>
      <c r="K26" s="104"/>
      <c r="L26" s="104"/>
      <c r="M26" s="104"/>
      <c r="N26" s="104"/>
      <c r="O26" s="104"/>
    </row>
    <row r="27" spans="1:15" ht="11.25" customHeight="1" thickBot="1">
      <c r="A27" s="107"/>
      <c r="B27" s="44"/>
      <c r="C27" s="98"/>
      <c r="D27" s="44"/>
      <c r="E27" s="110"/>
      <c r="F27" s="45"/>
      <c r="G27" s="85"/>
      <c r="H27" s="9"/>
      <c r="I27" s="104"/>
      <c r="J27" s="104"/>
      <c r="K27" s="104"/>
      <c r="L27" s="104"/>
      <c r="M27" s="104"/>
      <c r="N27" s="104"/>
      <c r="O27" s="104"/>
    </row>
    <row r="28" spans="1:15" ht="14.25" thickBot="1">
      <c r="A28" s="46"/>
      <c r="B28" s="102"/>
      <c r="C28" s="102"/>
      <c r="D28" s="102"/>
      <c r="E28" s="102"/>
      <c r="F28" s="102"/>
      <c r="G28" s="103"/>
      <c r="H28" s="9"/>
      <c r="I28" s="104"/>
      <c r="J28" s="104"/>
      <c r="K28" s="104"/>
      <c r="L28" s="104"/>
      <c r="M28" s="104"/>
      <c r="N28" s="104"/>
      <c r="O28" s="104"/>
    </row>
    <row r="29" spans="1:15" ht="34.5" customHeight="1">
      <c r="A29" s="99" t="s">
        <v>38</v>
      </c>
      <c r="B29" s="48">
        <f>C22</f>
        <v>0</v>
      </c>
      <c r="C29" s="96" t="s">
        <v>35</v>
      </c>
      <c r="D29" s="50" t="str">
        <f>IF(O3=0,"家族人数を記入してください",C22/O3)</f>
        <v>家族人数を記入してください</v>
      </c>
      <c r="E29" s="108" t="s">
        <v>34</v>
      </c>
      <c r="F29" s="51">
        <f>C22/11</f>
        <v>0</v>
      </c>
      <c r="G29" s="84"/>
      <c r="H29" s="9"/>
      <c r="I29" s="95"/>
      <c r="J29" s="95"/>
      <c r="K29" s="95"/>
      <c r="L29" s="95"/>
      <c r="M29" s="95"/>
      <c r="N29" s="95"/>
      <c r="O29" s="95"/>
    </row>
    <row r="30" spans="1:15" ht="15" customHeight="1">
      <c r="A30" s="100"/>
      <c r="B30" s="43" t="s">
        <v>20</v>
      </c>
      <c r="C30" s="97"/>
      <c r="D30" s="43" t="s">
        <v>20</v>
      </c>
      <c r="E30" s="109"/>
      <c r="F30" s="43" t="s">
        <v>20</v>
      </c>
      <c r="G30" s="85"/>
      <c r="H30" s="9"/>
      <c r="I30" s="95"/>
      <c r="J30" s="95"/>
      <c r="K30" s="95"/>
      <c r="L30" s="95"/>
      <c r="M30" s="95"/>
      <c r="N30" s="95"/>
      <c r="O30" s="95"/>
    </row>
    <row r="31" spans="1:15" ht="11.25" customHeight="1" thickBot="1">
      <c r="A31" s="101"/>
      <c r="B31" s="44"/>
      <c r="C31" s="98"/>
      <c r="D31" s="44"/>
      <c r="E31" s="110"/>
      <c r="F31" s="45"/>
      <c r="G31" s="85"/>
      <c r="H31" s="9"/>
      <c r="I31" s="47"/>
      <c r="J31" s="47"/>
      <c r="K31" s="47"/>
      <c r="L31" s="47"/>
      <c r="M31" s="47"/>
      <c r="N31" s="47"/>
      <c r="O31" s="47"/>
    </row>
  </sheetData>
  <sheetProtection sheet="1" objects="1" scenarios="1"/>
  <mergeCells count="15">
    <mergeCell ref="A1:F1"/>
    <mergeCell ref="G1:O1"/>
    <mergeCell ref="A5:H5"/>
    <mergeCell ref="A23:G24"/>
    <mergeCell ref="M3:N3"/>
    <mergeCell ref="A2:L3"/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view="pageBreakPreview" zoomScale="65" zoomScaleNormal="75" zoomScaleSheetLayoutView="65" workbookViewId="0" topLeftCell="A1">
      <selection activeCell="C6" sqref="C6"/>
    </sheetView>
  </sheetViews>
  <sheetFormatPr defaultColWidth="9.00390625" defaultRowHeight="13.5"/>
  <cols>
    <col min="1" max="2" width="11.25390625" style="60" customWidth="1"/>
    <col min="3" max="9" width="12.50390625" style="60" customWidth="1"/>
    <col min="10" max="10" width="14.375" style="60" customWidth="1"/>
    <col min="11" max="16" width="10.625" style="60" customWidth="1"/>
    <col min="17" max="16384" width="9.00390625" style="60" customWidth="1"/>
  </cols>
  <sheetData>
    <row r="1" spans="1:16" ht="35.25" customHeight="1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1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9"/>
      <c r="P2" s="39"/>
    </row>
    <row r="3" spans="1:16" ht="17.25">
      <c r="A3" s="114" t="s">
        <v>28</v>
      </c>
      <c r="B3" s="114"/>
      <c r="C3" s="114"/>
      <c r="D3" s="114"/>
      <c r="E3" s="114"/>
      <c r="F3" s="114"/>
      <c r="G3" s="114"/>
      <c r="H3" s="114"/>
      <c r="I3" s="114"/>
      <c r="J3" s="114"/>
      <c r="K3" s="55"/>
      <c r="L3" s="62"/>
      <c r="M3" s="62"/>
      <c r="N3" s="62"/>
      <c r="O3" s="63"/>
      <c r="P3" s="62"/>
    </row>
    <row r="4" spans="1:16" ht="7.5" customHeight="1" thickBot="1">
      <c r="A4" s="5"/>
      <c r="B4" s="5"/>
      <c r="C4" s="62"/>
      <c r="D4" s="62"/>
      <c r="E4" s="63"/>
      <c r="F4" s="63"/>
      <c r="G4" s="63"/>
      <c r="H4" s="62"/>
      <c r="I4" s="62"/>
      <c r="J4" s="64"/>
      <c r="K4" s="55"/>
      <c r="L4" s="62"/>
      <c r="M4" s="62"/>
      <c r="N4" s="62"/>
      <c r="O4" s="63"/>
      <c r="P4" s="62"/>
    </row>
    <row r="5" spans="1:16" ht="26.25" customHeight="1">
      <c r="A5" s="10"/>
      <c r="B5" s="53"/>
      <c r="C5" s="11" t="s">
        <v>0</v>
      </c>
      <c r="D5" s="12" t="s">
        <v>1</v>
      </c>
      <c r="E5" s="86" t="s">
        <v>30</v>
      </c>
      <c r="F5" s="86" t="s">
        <v>31</v>
      </c>
      <c r="G5" s="13" t="s">
        <v>5</v>
      </c>
      <c r="H5" s="14" t="s">
        <v>23</v>
      </c>
      <c r="I5" s="54" t="s">
        <v>12</v>
      </c>
      <c r="J5" s="64"/>
      <c r="K5" s="146" t="s">
        <v>26</v>
      </c>
      <c r="L5" s="147"/>
      <c r="M5" s="137">
        <f>I31</f>
        <v>0</v>
      </c>
      <c r="N5" s="138"/>
      <c r="O5" s="139"/>
      <c r="P5" s="65"/>
    </row>
    <row r="6" spans="1:16" ht="25.5" customHeight="1">
      <c r="A6" s="123">
        <v>4</v>
      </c>
      <c r="B6" s="66" t="s">
        <v>24</v>
      </c>
      <c r="C6" s="71">
        <f>'環境家計簿'!B8</f>
        <v>0</v>
      </c>
      <c r="D6" s="72">
        <f>'環境家計簿'!O8</f>
      </c>
      <c r="E6" s="72">
        <f>'環境家計簿'!D8</f>
        <v>0</v>
      </c>
      <c r="F6" s="72">
        <f>'環境家計簿'!E8</f>
        <v>0</v>
      </c>
      <c r="G6" s="72">
        <f>'環境家計簿'!F8</f>
        <v>0</v>
      </c>
      <c r="H6" s="72">
        <f>'環境家計簿'!G8</f>
        <v>0</v>
      </c>
      <c r="I6" s="73"/>
      <c r="J6" s="64"/>
      <c r="K6" s="148"/>
      <c r="L6" s="149"/>
      <c r="M6" s="140"/>
      <c r="N6" s="141"/>
      <c r="O6" s="142"/>
      <c r="P6" s="65"/>
    </row>
    <row r="7" spans="1:16" ht="25.5" customHeight="1" thickBot="1">
      <c r="A7" s="124"/>
      <c r="B7" s="67" t="s">
        <v>25</v>
      </c>
      <c r="C7" s="74">
        <f>C6*0.374</f>
        <v>0</v>
      </c>
      <c r="D7" s="75">
        <f>IF(D6="","",D6*0.6)</f>
      </c>
      <c r="E7" s="75">
        <f>E6*2.21</f>
        <v>0</v>
      </c>
      <c r="F7" s="75">
        <f>F6*6</f>
        <v>0</v>
      </c>
      <c r="G7" s="75">
        <f>G6*2.49</f>
        <v>0</v>
      </c>
      <c r="H7" s="75">
        <f>H6*2.3</f>
        <v>0</v>
      </c>
      <c r="I7" s="76">
        <f>SUM(C7:H7)</f>
        <v>0</v>
      </c>
      <c r="J7" s="64"/>
      <c r="K7" s="150"/>
      <c r="L7" s="151"/>
      <c r="M7" s="143" t="s">
        <v>27</v>
      </c>
      <c r="N7" s="144"/>
      <c r="O7" s="145"/>
      <c r="P7" s="65"/>
    </row>
    <row r="8" spans="1:16" ht="25.5" customHeight="1" thickBot="1">
      <c r="A8" s="125">
        <v>5</v>
      </c>
      <c r="B8" s="66" t="s">
        <v>24</v>
      </c>
      <c r="C8" s="78">
        <f>'環境家計簿'!B9</f>
        <v>0</v>
      </c>
      <c r="D8" s="78">
        <f>'環境家計簿'!C9</f>
      </c>
      <c r="E8" s="78">
        <f>'環境家計簿'!D9</f>
        <v>0</v>
      </c>
      <c r="F8" s="78">
        <f>'環境家計簿'!E9</f>
        <v>0</v>
      </c>
      <c r="G8" s="78">
        <f>'環境家計簿'!F9</f>
        <v>0</v>
      </c>
      <c r="H8" s="78">
        <f>'環境家計簿'!G9</f>
        <v>0</v>
      </c>
      <c r="I8" s="73"/>
      <c r="J8" s="64"/>
      <c r="K8" s="59"/>
      <c r="L8" s="65"/>
      <c r="M8" s="65"/>
      <c r="N8" s="65"/>
      <c r="O8" s="65"/>
      <c r="P8" s="65"/>
    </row>
    <row r="9" spans="1:16" ht="25.5" customHeight="1">
      <c r="A9" s="126"/>
      <c r="B9" s="67" t="s">
        <v>25</v>
      </c>
      <c r="C9" s="74">
        <f>C8*0.374</f>
        <v>0</v>
      </c>
      <c r="D9" s="75">
        <f>IF(D8="","",D8*0.6)</f>
      </c>
      <c r="E9" s="75">
        <f>E8*2.21</f>
        <v>0</v>
      </c>
      <c r="F9" s="75">
        <f>F8*6</f>
        <v>0</v>
      </c>
      <c r="G9" s="75">
        <f>G8*2.49</f>
        <v>0</v>
      </c>
      <c r="H9" s="75">
        <f>H8*2.3</f>
        <v>0</v>
      </c>
      <c r="I9" s="76">
        <f>SUM(C9:H9)</f>
        <v>0</v>
      </c>
      <c r="J9" s="64"/>
      <c r="K9" s="131" t="s">
        <v>29</v>
      </c>
      <c r="L9" s="132"/>
      <c r="M9" s="137" t="str">
        <f>IF('環境家計簿'!O3=0,"家族人数を記入してください",M5/'環境家計簿'!O3)</f>
        <v>家族人数を記入してください</v>
      </c>
      <c r="N9" s="138"/>
      <c r="O9" s="139"/>
      <c r="P9" s="65"/>
    </row>
    <row r="10" spans="1:16" ht="25.5" customHeight="1">
      <c r="A10" s="125">
        <v>6</v>
      </c>
      <c r="B10" s="66" t="s">
        <v>24</v>
      </c>
      <c r="C10" s="77">
        <f>'環境家計簿'!B10</f>
        <v>0</v>
      </c>
      <c r="D10" s="78">
        <f>'環境家計簿'!C10</f>
      </c>
      <c r="E10" s="78">
        <f>'環境家計簿'!D10</f>
        <v>0</v>
      </c>
      <c r="F10" s="78">
        <f>'環境家計簿'!E10</f>
        <v>0</v>
      </c>
      <c r="G10" s="78">
        <f>'環境家計簿'!F10</f>
        <v>0</v>
      </c>
      <c r="H10" s="78">
        <f>'環境家計簿'!G10</f>
        <v>0</v>
      </c>
      <c r="I10" s="73"/>
      <c r="J10" s="64"/>
      <c r="K10" s="133"/>
      <c r="L10" s="134"/>
      <c r="M10" s="140"/>
      <c r="N10" s="141"/>
      <c r="O10" s="142"/>
      <c r="P10" s="65"/>
    </row>
    <row r="11" spans="1:16" ht="25.5" customHeight="1" thickBot="1">
      <c r="A11" s="126"/>
      <c r="B11" s="67" t="s">
        <v>25</v>
      </c>
      <c r="C11" s="74">
        <f>C10*0.374</f>
        <v>0</v>
      </c>
      <c r="D11" s="75">
        <f>IF(D10="","",D10*0.6)</f>
      </c>
      <c r="E11" s="75">
        <f>E10*2.21</f>
        <v>0</v>
      </c>
      <c r="F11" s="75">
        <f>F10*6</f>
        <v>0</v>
      </c>
      <c r="G11" s="75">
        <f>G10*2.49</f>
        <v>0</v>
      </c>
      <c r="H11" s="75">
        <f>H10*2.3</f>
        <v>0</v>
      </c>
      <c r="I11" s="76">
        <f>SUM(C11:H11)</f>
        <v>0</v>
      </c>
      <c r="J11" s="64"/>
      <c r="K11" s="135"/>
      <c r="L11" s="136"/>
      <c r="M11" s="143" t="s">
        <v>27</v>
      </c>
      <c r="N11" s="144"/>
      <c r="O11" s="145"/>
      <c r="P11" s="65"/>
    </row>
    <row r="12" spans="1:16" ht="25.5" customHeight="1">
      <c r="A12" s="125">
        <v>7</v>
      </c>
      <c r="B12" s="66" t="s">
        <v>24</v>
      </c>
      <c r="C12" s="77">
        <f>'環境家計簿'!B11</f>
        <v>0</v>
      </c>
      <c r="D12" s="78">
        <f>'環境家計簿'!C11</f>
      </c>
      <c r="E12" s="78">
        <f>'環境家計簿'!D11</f>
        <v>0</v>
      </c>
      <c r="F12" s="78">
        <f>'環境家計簿'!E11</f>
        <v>0</v>
      </c>
      <c r="G12" s="78">
        <f>'環境家計簿'!F11</f>
        <v>0</v>
      </c>
      <c r="H12" s="78">
        <f>'環境家計簿'!G11</f>
        <v>0</v>
      </c>
      <c r="I12" s="73"/>
      <c r="J12" s="64"/>
      <c r="K12" s="65"/>
      <c r="L12" s="65"/>
      <c r="M12" s="65"/>
      <c r="N12" s="65"/>
      <c r="O12" s="65"/>
      <c r="P12" s="65"/>
    </row>
    <row r="13" spans="1:16" ht="25.5" customHeight="1">
      <c r="A13" s="126"/>
      <c r="B13" s="67" t="s">
        <v>25</v>
      </c>
      <c r="C13" s="74">
        <f>C12*0.374</f>
        <v>0</v>
      </c>
      <c r="D13" s="75">
        <f>IF(D12="","",D12*0.6)</f>
      </c>
      <c r="E13" s="75">
        <f>E12*2.21</f>
        <v>0</v>
      </c>
      <c r="F13" s="75">
        <f>F12*6</f>
        <v>0</v>
      </c>
      <c r="G13" s="75">
        <f>G12*2.49</f>
        <v>0</v>
      </c>
      <c r="H13" s="75">
        <f>H12*2.3</f>
        <v>0</v>
      </c>
      <c r="I13" s="76">
        <f>SUM(C13:H13)</f>
        <v>0</v>
      </c>
      <c r="J13" s="64"/>
      <c r="K13" s="65"/>
      <c r="L13" s="65"/>
      <c r="M13" s="65"/>
      <c r="N13" s="65"/>
      <c r="O13" s="65"/>
      <c r="P13" s="65"/>
    </row>
    <row r="14" spans="1:16" ht="25.5" customHeight="1">
      <c r="A14" s="125">
        <v>8</v>
      </c>
      <c r="B14" s="66" t="s">
        <v>24</v>
      </c>
      <c r="C14" s="77">
        <f>'環境家計簿'!B12</f>
        <v>0</v>
      </c>
      <c r="D14" s="78">
        <f>'環境家計簿'!C12</f>
      </c>
      <c r="E14" s="78">
        <f>'環境家計簿'!D12</f>
        <v>0</v>
      </c>
      <c r="F14" s="78">
        <f>'環境家計簿'!E12</f>
        <v>0</v>
      </c>
      <c r="G14" s="78">
        <f>'環境家計簿'!F12</f>
        <v>0</v>
      </c>
      <c r="H14" s="78">
        <f>'環境家計簿'!G12</f>
        <v>0</v>
      </c>
      <c r="I14" s="73"/>
      <c r="J14" s="64"/>
      <c r="K14" s="65"/>
      <c r="L14" s="65"/>
      <c r="M14" s="65"/>
      <c r="N14" s="65"/>
      <c r="O14" s="65"/>
      <c r="P14" s="65"/>
    </row>
    <row r="15" spans="1:16" ht="25.5" customHeight="1">
      <c r="A15" s="126"/>
      <c r="B15" s="67" t="s">
        <v>25</v>
      </c>
      <c r="C15" s="74">
        <f>C14*0.374</f>
        <v>0</v>
      </c>
      <c r="D15" s="75">
        <f>IF(D14="","",D14*0.6)</f>
      </c>
      <c r="E15" s="75">
        <f>E14*2.21</f>
        <v>0</v>
      </c>
      <c r="F15" s="75">
        <f>F14*6</f>
        <v>0</v>
      </c>
      <c r="G15" s="75">
        <f>G14*2.49</f>
        <v>0</v>
      </c>
      <c r="H15" s="75">
        <f>H14*2.3</f>
        <v>0</v>
      </c>
      <c r="I15" s="76">
        <f>SUM(C15:H15)</f>
        <v>0</v>
      </c>
      <c r="J15" s="64"/>
      <c r="K15" s="65"/>
      <c r="L15" s="65"/>
      <c r="M15" s="65"/>
      <c r="N15" s="65"/>
      <c r="O15" s="65"/>
      <c r="P15" s="65"/>
    </row>
    <row r="16" spans="1:16" ht="25.5" customHeight="1">
      <c r="A16" s="125">
        <v>9</v>
      </c>
      <c r="B16" s="66" t="s">
        <v>24</v>
      </c>
      <c r="C16" s="77">
        <f>'環境家計簿'!B13</f>
        <v>0</v>
      </c>
      <c r="D16" s="78">
        <f>'環境家計簿'!C13</f>
      </c>
      <c r="E16" s="78">
        <f>'環境家計簿'!D13</f>
        <v>0</v>
      </c>
      <c r="F16" s="78">
        <f>'環境家計簿'!E13</f>
        <v>0</v>
      </c>
      <c r="G16" s="78">
        <f>'環境家計簿'!F13</f>
        <v>0</v>
      </c>
      <c r="H16" s="78">
        <f>'環境家計簿'!G13</f>
        <v>0</v>
      </c>
      <c r="I16" s="73"/>
      <c r="J16" s="64"/>
      <c r="K16" s="65"/>
      <c r="L16" s="65"/>
      <c r="M16" s="65"/>
      <c r="N16" s="65"/>
      <c r="O16" s="65"/>
      <c r="P16" s="65"/>
    </row>
    <row r="17" spans="1:16" ht="25.5" customHeight="1">
      <c r="A17" s="126"/>
      <c r="B17" s="67" t="s">
        <v>25</v>
      </c>
      <c r="C17" s="74">
        <f>C16*0.374</f>
        <v>0</v>
      </c>
      <c r="D17" s="75">
        <f>IF(D16="","",D16*0.6)</f>
      </c>
      <c r="E17" s="75">
        <f>E16*2.21</f>
        <v>0</v>
      </c>
      <c r="F17" s="75">
        <f>F16*6</f>
        <v>0</v>
      </c>
      <c r="G17" s="75">
        <f>G16*2.49</f>
        <v>0</v>
      </c>
      <c r="H17" s="75">
        <f>H16*2.3</f>
        <v>0</v>
      </c>
      <c r="I17" s="76">
        <f>SUM(C17:H17)</f>
        <v>0</v>
      </c>
      <c r="J17" s="64"/>
      <c r="K17" s="65"/>
      <c r="L17" s="65"/>
      <c r="M17" s="65"/>
      <c r="N17" s="65"/>
      <c r="O17" s="65"/>
      <c r="P17" s="65"/>
    </row>
    <row r="18" spans="1:16" ht="25.5" customHeight="1">
      <c r="A18" s="125">
        <v>10</v>
      </c>
      <c r="B18" s="66" t="s">
        <v>24</v>
      </c>
      <c r="C18" s="77">
        <f>'環境家計簿'!B14</f>
        <v>0</v>
      </c>
      <c r="D18" s="78">
        <f>'環境家計簿'!C14</f>
      </c>
      <c r="E18" s="78">
        <f>'環境家計簿'!D14</f>
        <v>0</v>
      </c>
      <c r="F18" s="78">
        <f>'環境家計簿'!E14</f>
        <v>0</v>
      </c>
      <c r="G18" s="78">
        <f>'環境家計簿'!F14</f>
        <v>0</v>
      </c>
      <c r="H18" s="78">
        <f>'環境家計簿'!G14</f>
        <v>0</v>
      </c>
      <c r="I18" s="73"/>
      <c r="J18" s="64"/>
      <c r="K18" s="65"/>
      <c r="L18" s="65"/>
      <c r="M18" s="65"/>
      <c r="N18" s="65"/>
      <c r="O18" s="65"/>
      <c r="P18" s="65"/>
    </row>
    <row r="19" spans="1:16" ht="25.5" customHeight="1">
      <c r="A19" s="126"/>
      <c r="B19" s="67" t="s">
        <v>25</v>
      </c>
      <c r="C19" s="74">
        <f>C18*0.374</f>
        <v>0</v>
      </c>
      <c r="D19" s="75">
        <f>IF(D18="","",D18*0.6)</f>
      </c>
      <c r="E19" s="75">
        <f>E18*2.21</f>
        <v>0</v>
      </c>
      <c r="F19" s="75">
        <f>F18*6</f>
        <v>0</v>
      </c>
      <c r="G19" s="75">
        <f>G18*2.49</f>
        <v>0</v>
      </c>
      <c r="H19" s="75">
        <f>H18*2.3</f>
        <v>0</v>
      </c>
      <c r="I19" s="76">
        <f>SUM(C19:H19)</f>
        <v>0</v>
      </c>
      <c r="J19" s="64"/>
      <c r="K19" s="65"/>
      <c r="L19" s="65"/>
      <c r="M19" s="65"/>
      <c r="N19" s="65"/>
      <c r="O19" s="65"/>
      <c r="P19" s="65"/>
    </row>
    <row r="20" spans="1:16" ht="25.5" customHeight="1">
      <c r="A20" s="125">
        <v>11</v>
      </c>
      <c r="B20" s="66" t="s">
        <v>24</v>
      </c>
      <c r="C20" s="77">
        <f>'環境家計簿'!B15</f>
        <v>0</v>
      </c>
      <c r="D20" s="78">
        <f>'環境家計簿'!C15</f>
      </c>
      <c r="E20" s="78">
        <f>'環境家計簿'!D15</f>
        <v>0</v>
      </c>
      <c r="F20" s="78">
        <f>'環境家計簿'!E15</f>
        <v>0</v>
      </c>
      <c r="G20" s="78">
        <f>'環境家計簿'!F15</f>
        <v>0</v>
      </c>
      <c r="H20" s="78">
        <f>'環境家計簿'!G15</f>
        <v>0</v>
      </c>
      <c r="I20" s="73"/>
      <c r="J20" s="64"/>
      <c r="K20" s="65"/>
      <c r="L20" s="65"/>
      <c r="M20" s="65"/>
      <c r="N20" s="65"/>
      <c r="O20" s="65"/>
      <c r="P20" s="65"/>
    </row>
    <row r="21" spans="1:16" ht="25.5" customHeight="1">
      <c r="A21" s="126"/>
      <c r="B21" s="67" t="s">
        <v>25</v>
      </c>
      <c r="C21" s="74">
        <f>C20*0.374</f>
        <v>0</v>
      </c>
      <c r="D21" s="75">
        <f>IF(D20="","",D20*0.6)</f>
      </c>
      <c r="E21" s="75">
        <f>E20*2.21</f>
        <v>0</v>
      </c>
      <c r="F21" s="75">
        <f>F20*6</f>
        <v>0</v>
      </c>
      <c r="G21" s="75">
        <f>G20*2.49</f>
        <v>0</v>
      </c>
      <c r="H21" s="75">
        <f>H20*2.3</f>
        <v>0</v>
      </c>
      <c r="I21" s="76">
        <f>SUM(C21:H21)</f>
        <v>0</v>
      </c>
      <c r="J21" s="64"/>
      <c r="K21" s="65"/>
      <c r="L21" s="65"/>
      <c r="M21" s="65"/>
      <c r="N21" s="65"/>
      <c r="O21" s="65"/>
      <c r="P21" s="65"/>
    </row>
    <row r="22" spans="1:16" ht="25.5" customHeight="1">
      <c r="A22" s="125">
        <v>12</v>
      </c>
      <c r="B22" s="66" t="s">
        <v>24</v>
      </c>
      <c r="C22" s="77">
        <f>'環境家計簿'!B16</f>
        <v>0</v>
      </c>
      <c r="D22" s="78">
        <f>'環境家計簿'!C16</f>
      </c>
      <c r="E22" s="78">
        <f>'環境家計簿'!D16</f>
        <v>0</v>
      </c>
      <c r="F22" s="78">
        <f>'環境家計簿'!E16</f>
        <v>0</v>
      </c>
      <c r="G22" s="78">
        <f>'環境家計簿'!F16</f>
        <v>0</v>
      </c>
      <c r="H22" s="78">
        <f>'環境家計簿'!G16</f>
        <v>0</v>
      </c>
      <c r="I22" s="73"/>
      <c r="J22" s="64"/>
      <c r="K22" s="65"/>
      <c r="L22" s="65"/>
      <c r="M22" s="65"/>
      <c r="N22" s="65"/>
      <c r="O22" s="65"/>
      <c r="P22" s="65"/>
    </row>
    <row r="23" spans="1:16" ht="25.5" customHeight="1">
      <c r="A23" s="126"/>
      <c r="B23" s="67" t="s">
        <v>25</v>
      </c>
      <c r="C23" s="74">
        <f>C22*0.374</f>
        <v>0</v>
      </c>
      <c r="D23" s="75">
        <f>IF(D22="","",D22*0.6)</f>
      </c>
      <c r="E23" s="75">
        <f>E22*2.21</f>
        <v>0</v>
      </c>
      <c r="F23" s="75">
        <f>F22*6</f>
        <v>0</v>
      </c>
      <c r="G23" s="75">
        <f>G22*2.49</f>
        <v>0</v>
      </c>
      <c r="H23" s="75">
        <f>H22*2.3</f>
        <v>0</v>
      </c>
      <c r="I23" s="76">
        <f>SUM(C23:H23)</f>
        <v>0</v>
      </c>
      <c r="J23" s="64"/>
      <c r="K23" s="65"/>
      <c r="L23" s="65"/>
      <c r="M23" s="65"/>
      <c r="N23" s="65"/>
      <c r="O23" s="65"/>
      <c r="P23" s="65"/>
    </row>
    <row r="24" spans="1:16" ht="25.5" customHeight="1">
      <c r="A24" s="125">
        <v>1</v>
      </c>
      <c r="B24" s="66" t="s">
        <v>24</v>
      </c>
      <c r="C24" s="77">
        <f>'環境家計簿'!B17</f>
        <v>0</v>
      </c>
      <c r="D24" s="78">
        <f>'環境家計簿'!C17</f>
      </c>
      <c r="E24" s="78">
        <f>'環境家計簿'!D17</f>
        <v>0</v>
      </c>
      <c r="F24" s="78">
        <f>'環境家計簿'!E17</f>
        <v>0</v>
      </c>
      <c r="G24" s="78">
        <f>'環境家計簿'!F17</f>
        <v>0</v>
      </c>
      <c r="H24" s="78">
        <f>'環境家計簿'!G17</f>
        <v>0</v>
      </c>
      <c r="I24" s="73"/>
      <c r="J24" s="64"/>
      <c r="K24" s="65"/>
      <c r="L24" s="65"/>
      <c r="M24" s="65"/>
      <c r="N24" s="65"/>
      <c r="O24" s="65"/>
      <c r="P24" s="65"/>
    </row>
    <row r="25" spans="1:16" ht="25.5" customHeight="1">
      <c r="A25" s="126"/>
      <c r="B25" s="67" t="s">
        <v>25</v>
      </c>
      <c r="C25" s="74">
        <f>C24*0.374</f>
        <v>0</v>
      </c>
      <c r="D25" s="75">
        <f>IF(D24="","",D24*0.6)</f>
      </c>
      <c r="E25" s="75">
        <f>E24*2.21</f>
        <v>0</v>
      </c>
      <c r="F25" s="75">
        <f>F24*6</f>
        <v>0</v>
      </c>
      <c r="G25" s="75">
        <f>G24*2.49</f>
        <v>0</v>
      </c>
      <c r="H25" s="75">
        <f>H24*2.3</f>
        <v>0</v>
      </c>
      <c r="I25" s="76">
        <f>SUM(C25:H25)</f>
        <v>0</v>
      </c>
      <c r="J25" s="64"/>
      <c r="K25" s="65"/>
      <c r="L25" s="65"/>
      <c r="M25" s="65"/>
      <c r="N25" s="65"/>
      <c r="O25" s="65"/>
      <c r="P25" s="65"/>
    </row>
    <row r="26" spans="1:16" ht="25.5" customHeight="1">
      <c r="A26" s="125">
        <v>2</v>
      </c>
      <c r="B26" s="66" t="s">
        <v>24</v>
      </c>
      <c r="C26" s="77">
        <f>'環境家計簿'!B18</f>
        <v>0</v>
      </c>
      <c r="D26" s="78">
        <f>'環境家計簿'!C18</f>
      </c>
      <c r="E26" s="78">
        <f>'環境家計簿'!D18</f>
        <v>0</v>
      </c>
      <c r="F26" s="78">
        <f>'環境家計簿'!E18</f>
        <v>0</v>
      </c>
      <c r="G26" s="78">
        <f>'環境家計簿'!F18</f>
        <v>0</v>
      </c>
      <c r="H26" s="78">
        <f>'環境家計簿'!G18</f>
        <v>0</v>
      </c>
      <c r="I26" s="73"/>
      <c r="J26" s="64"/>
      <c r="K26" s="65"/>
      <c r="L26" s="65"/>
      <c r="M26" s="65"/>
      <c r="N26" s="65"/>
      <c r="O26" s="65"/>
      <c r="P26" s="65"/>
    </row>
    <row r="27" spans="1:16" ht="25.5" customHeight="1">
      <c r="A27" s="126"/>
      <c r="B27" s="67" t="s">
        <v>25</v>
      </c>
      <c r="C27" s="74">
        <f>C26*0.374</f>
        <v>0</v>
      </c>
      <c r="D27" s="75">
        <f>IF(D26="","",D26*0.6)</f>
      </c>
      <c r="E27" s="75">
        <f>E26*2.21</f>
        <v>0</v>
      </c>
      <c r="F27" s="75">
        <f>F26*6</f>
        <v>0</v>
      </c>
      <c r="G27" s="75">
        <f>G26*2.49</f>
        <v>0</v>
      </c>
      <c r="H27" s="75">
        <f>H26*2.3</f>
        <v>0</v>
      </c>
      <c r="I27" s="76">
        <f>SUM(C27:H27)</f>
        <v>0</v>
      </c>
      <c r="J27" s="64"/>
      <c r="K27" s="65"/>
      <c r="L27" s="65"/>
      <c r="M27" s="65"/>
      <c r="N27" s="65"/>
      <c r="O27" s="65"/>
      <c r="P27" s="65"/>
    </row>
    <row r="28" spans="1:16" ht="25.5" customHeight="1">
      <c r="A28" s="127">
        <v>3</v>
      </c>
      <c r="B28" s="66" t="s">
        <v>24</v>
      </c>
      <c r="C28" s="77">
        <f>'環境家計簿'!B19</f>
        <v>0</v>
      </c>
      <c r="D28" s="78">
        <f>'環境家計簿'!C19</f>
      </c>
      <c r="E28" s="78">
        <f>'環境家計簿'!D19</f>
        <v>0</v>
      </c>
      <c r="F28" s="78">
        <f>'環境家計簿'!E19</f>
        <v>0</v>
      </c>
      <c r="G28" s="78">
        <f>'環境家計簿'!F19</f>
        <v>0</v>
      </c>
      <c r="H28" s="79">
        <f>'環境家計簿'!G19</f>
        <v>0</v>
      </c>
      <c r="I28" s="73"/>
      <c r="J28" s="64"/>
      <c r="K28" s="65"/>
      <c r="L28" s="65"/>
      <c r="M28" s="68"/>
      <c r="N28" s="68"/>
      <c r="O28" s="68"/>
      <c r="P28" s="68"/>
    </row>
    <row r="29" spans="1:16" ht="25.5" customHeight="1" thickBot="1">
      <c r="A29" s="128"/>
      <c r="B29" s="69" t="s">
        <v>25</v>
      </c>
      <c r="C29" s="74">
        <f>C28*0.374</f>
        <v>0</v>
      </c>
      <c r="D29" s="75">
        <f>IF(D28="","",D28*0.6)</f>
      </c>
      <c r="E29" s="75">
        <f>E28*2.21</f>
        <v>0</v>
      </c>
      <c r="F29" s="75">
        <f>F28*6</f>
        <v>0</v>
      </c>
      <c r="G29" s="80">
        <f>G28*2.49</f>
        <v>0</v>
      </c>
      <c r="H29" s="75">
        <f>H28*2.3</f>
        <v>0</v>
      </c>
      <c r="I29" s="81">
        <f>SUM(C29:H29)</f>
        <v>0</v>
      </c>
      <c r="J29" s="64"/>
      <c r="K29" s="59"/>
      <c r="L29" s="65"/>
      <c r="M29" s="38"/>
      <c r="N29" s="38"/>
      <c r="O29" s="38"/>
      <c r="P29" s="38"/>
    </row>
    <row r="30" spans="1:16" ht="25.5" customHeight="1" thickBot="1">
      <c r="A30" s="129" t="s">
        <v>12</v>
      </c>
      <c r="B30" s="66" t="s">
        <v>24</v>
      </c>
      <c r="C30" s="82">
        <f>'環境家計簿'!B20</f>
        <v>0</v>
      </c>
      <c r="D30" s="82">
        <f>'環境家計簿'!C20</f>
        <v>0</v>
      </c>
      <c r="E30" s="82">
        <f>'環境家計簿'!D20</f>
        <v>0</v>
      </c>
      <c r="F30" s="88">
        <f>'環境家計簿'!E20</f>
        <v>0</v>
      </c>
      <c r="G30" s="82">
        <f>'環境家計簿'!F20</f>
        <v>0</v>
      </c>
      <c r="H30" s="82">
        <f>'環境家計簿'!G20</f>
        <v>0</v>
      </c>
      <c r="I30" s="82"/>
      <c r="J30" s="64"/>
      <c r="K30" s="68"/>
      <c r="L30" s="68"/>
      <c r="M30" s="38"/>
      <c r="N30" s="38"/>
      <c r="O30" s="38"/>
      <c r="P30" s="38"/>
    </row>
    <row r="31" spans="1:16" ht="25.5" customHeight="1" thickBot="1">
      <c r="A31" s="130"/>
      <c r="B31" s="70" t="s">
        <v>25</v>
      </c>
      <c r="C31" s="83">
        <f>C30*0.374</f>
        <v>0</v>
      </c>
      <c r="D31" s="83">
        <f>D30*0.6</f>
        <v>0</v>
      </c>
      <c r="E31" s="83">
        <f>E30*2.21</f>
        <v>0</v>
      </c>
      <c r="F31" s="83">
        <f>F30*6</f>
        <v>0</v>
      </c>
      <c r="G31" s="83">
        <f>G30*2.49</f>
        <v>0</v>
      </c>
      <c r="H31" s="83">
        <f>H30*2.3</f>
        <v>0</v>
      </c>
      <c r="I31" s="83">
        <f>SUM(C31:H31)</f>
        <v>0</v>
      </c>
      <c r="J31" s="64"/>
      <c r="K31" s="56"/>
      <c r="L31" s="38"/>
      <c r="M31" s="42"/>
      <c r="N31" s="42"/>
      <c r="O31" s="39"/>
      <c r="P31" s="39"/>
    </row>
    <row r="32" spans="1:16" ht="11.25" customHeight="1">
      <c r="A32" s="122"/>
      <c r="B32" s="122"/>
      <c r="C32" s="122"/>
      <c r="D32" s="122"/>
      <c r="E32" s="122"/>
      <c r="F32" s="122"/>
      <c r="G32" s="122"/>
      <c r="H32" s="122"/>
      <c r="I32" s="52"/>
      <c r="J32" s="64"/>
      <c r="K32" s="65"/>
      <c r="L32" s="65"/>
      <c r="M32" s="65"/>
      <c r="N32" s="65"/>
      <c r="O32" s="65"/>
      <c r="P32" s="65"/>
    </row>
  </sheetData>
  <sheetProtection/>
  <mergeCells count="22">
    <mergeCell ref="K9:L11"/>
    <mergeCell ref="M9:O10"/>
    <mergeCell ref="M11:O11"/>
    <mergeCell ref="K5:L7"/>
    <mergeCell ref="M7:O7"/>
    <mergeCell ref="M5:O6"/>
    <mergeCell ref="A3:J3"/>
    <mergeCell ref="A16:A17"/>
    <mergeCell ref="A8:A9"/>
    <mergeCell ref="A10:A11"/>
    <mergeCell ref="A12:A13"/>
    <mergeCell ref="A14:A15"/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28:D28 C24:D24 C26:D26 C22:D22 C10:D10 C12:D12 C14:D14 C16:D16 C18:D18 C20:D20 D8" formula="1" unlockedFormula="1"/>
    <ignoredError sqref="F30:H30 C30:D30 E8 C8 E18 E14 E16 E30 E28 E26 E24 E22 E20 E12 E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workbookViewId="0" topLeftCell="A1">
      <selection activeCell="B45" sqref="B45"/>
    </sheetView>
  </sheetViews>
  <sheetFormatPr defaultColWidth="9.00390625" defaultRowHeight="13.5"/>
  <sheetData>
    <row r="43" spans="1:11" ht="13.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3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3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3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3.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3.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3.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3.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182028</cp:lastModifiedBy>
  <cp:lastPrinted>2012-03-22T09:42:20Z</cp:lastPrinted>
  <dcterms:created xsi:type="dcterms:W3CDTF">2010-01-28T08:00:29Z</dcterms:created>
  <dcterms:modified xsi:type="dcterms:W3CDTF">2012-03-22T09:42:36Z</dcterms:modified>
  <cp:category/>
  <cp:version/>
  <cp:contentType/>
  <cp:contentStatus/>
</cp:coreProperties>
</file>